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nnickbravo/Dropbox/_compta/exercices/"/>
    </mc:Choice>
  </mc:AlternateContent>
  <bookViews>
    <workbookView xWindow="0" yWindow="460" windowWidth="25520" windowHeight="15600" tabRatio="500" activeTab="4"/>
  </bookViews>
  <sheets>
    <sheet name="Mig 2001 SA" sheetId="7" r:id="rId1"/>
    <sheet name="Kalle SA" sheetId="8" r:id="rId2"/>
    <sheet name="Cas 4 (3)" sheetId="6" r:id="rId3"/>
    <sheet name="Cas 4 (2)" sheetId="5" r:id="rId4"/>
    <sheet name="Cas1" sheetId="1" r:id="rId5"/>
    <sheet name="Cas 2" sheetId="2" r:id="rId6"/>
    <sheet name="Cas 3" sheetId="3" r:id="rId7"/>
    <sheet name="Cas 4" sheetId="4" r:id="rId8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8" i="8" l="1"/>
  <c r="A37" i="8"/>
  <c r="D37" i="8" s="1"/>
  <c r="F5" i="8"/>
  <c r="F7" i="8"/>
  <c r="F17" i="8" s="1"/>
  <c r="B28" i="8" s="1"/>
  <c r="D28" i="8" s="1"/>
  <c r="D10" i="8"/>
  <c r="F10" i="8"/>
  <c r="F11" i="8"/>
  <c r="F12" i="8" s="1"/>
  <c r="B24" i="8" s="1"/>
  <c r="D24" i="8" s="1"/>
  <c r="B15" i="8"/>
  <c r="B29" i="8" s="1"/>
  <c r="B20" i="8"/>
  <c r="D20" i="8" s="1"/>
  <c r="B32" i="8" s="1"/>
  <c r="B21" i="8"/>
  <c r="B25" i="8"/>
  <c r="F15" i="8"/>
  <c r="D15" i="8"/>
  <c r="A38" i="7"/>
  <c r="A37" i="7"/>
  <c r="D37" i="7" s="1"/>
  <c r="F5" i="7"/>
  <c r="F7" i="7"/>
  <c r="D10" i="7"/>
  <c r="F10" i="7" s="1"/>
  <c r="F11" i="7"/>
  <c r="B15" i="7"/>
  <c r="B29" i="7" s="1"/>
  <c r="B20" i="7"/>
  <c r="D20" i="7" s="1"/>
  <c r="B32" i="7" s="1"/>
  <c r="B21" i="7"/>
  <c r="B25" i="7"/>
  <c r="F16" i="7"/>
  <c r="D15" i="7"/>
  <c r="A38" i="6"/>
  <c r="A37" i="6"/>
  <c r="D37" i="6" s="1"/>
  <c r="F5" i="6"/>
  <c r="F7" i="6" s="1"/>
  <c r="D10" i="6"/>
  <c r="F10" i="6" s="1"/>
  <c r="F12" i="6" s="1"/>
  <c r="B24" i="6" s="1"/>
  <c r="D24" i="6" s="1"/>
  <c r="F11" i="6"/>
  <c r="B15" i="6"/>
  <c r="B29" i="6" s="1"/>
  <c r="B21" i="6"/>
  <c r="B25" i="6"/>
  <c r="F16" i="6"/>
  <c r="D15" i="6"/>
  <c r="A38" i="5"/>
  <c r="A37" i="5"/>
  <c r="D37" i="5" s="1"/>
  <c r="F5" i="5"/>
  <c r="F7" i="5" s="1"/>
  <c r="D10" i="5"/>
  <c r="F10" i="5" s="1"/>
  <c r="F12" i="5" s="1"/>
  <c r="B24" i="5" s="1"/>
  <c r="D24" i="5" s="1"/>
  <c r="F11" i="5"/>
  <c r="B15" i="5"/>
  <c r="B29" i="5" s="1"/>
  <c r="B21" i="5"/>
  <c r="B25" i="5"/>
  <c r="F16" i="5"/>
  <c r="D15" i="5"/>
  <c r="A38" i="4"/>
  <c r="D37" i="4" s="1"/>
  <c r="A37" i="4"/>
  <c r="F5" i="4"/>
  <c r="F7" i="4" s="1"/>
  <c r="D10" i="4"/>
  <c r="F10" i="4" s="1"/>
  <c r="F12" i="4" s="1"/>
  <c r="B24" i="4" s="1"/>
  <c r="D24" i="4" s="1"/>
  <c r="F11" i="4"/>
  <c r="B15" i="4"/>
  <c r="B29" i="4" s="1"/>
  <c r="B21" i="4"/>
  <c r="B25" i="4"/>
  <c r="F16" i="4"/>
  <c r="D15" i="4"/>
  <c r="A38" i="3"/>
  <c r="A37" i="3"/>
  <c r="F5" i="3"/>
  <c r="F7" i="3"/>
  <c r="F17" i="3" s="1"/>
  <c r="B28" i="3" s="1"/>
  <c r="D28" i="3" s="1"/>
  <c r="D10" i="3"/>
  <c r="F10" i="3"/>
  <c r="F11" i="3"/>
  <c r="F12" i="3"/>
  <c r="B24" i="3" s="1"/>
  <c r="D24" i="3" s="1"/>
  <c r="B15" i="3"/>
  <c r="B29" i="3"/>
  <c r="B21" i="3"/>
  <c r="B25" i="3"/>
  <c r="F16" i="3"/>
  <c r="F15" i="3"/>
  <c r="D15" i="3"/>
  <c r="A38" i="2"/>
  <c r="A37" i="2"/>
  <c r="F5" i="2"/>
  <c r="F7" i="2" s="1"/>
  <c r="D10" i="2"/>
  <c r="F10" i="2"/>
  <c r="F12" i="2" s="1"/>
  <c r="B24" i="2" s="1"/>
  <c r="D24" i="2" s="1"/>
  <c r="F11" i="2"/>
  <c r="B15" i="2"/>
  <c r="B29" i="2" s="1"/>
  <c r="B21" i="2"/>
  <c r="B25" i="2"/>
  <c r="F16" i="2"/>
  <c r="D15" i="2"/>
  <c r="B25" i="1"/>
  <c r="A37" i="1"/>
  <c r="A38" i="1"/>
  <c r="F11" i="1"/>
  <c r="B29" i="1"/>
  <c r="B21" i="1"/>
  <c r="F16" i="1"/>
  <c r="B15" i="1"/>
  <c r="D10" i="1"/>
  <c r="D15" i="1" s="1"/>
  <c r="F10" i="1"/>
  <c r="F12" i="1" s="1"/>
  <c r="B24" i="1" s="1"/>
  <c r="D24" i="1" s="1"/>
  <c r="F5" i="1"/>
  <c r="F15" i="1" s="1"/>
  <c r="F7" i="1"/>
  <c r="B20" i="4" l="1"/>
  <c r="D20" i="4" s="1"/>
  <c r="B32" i="4" s="1"/>
  <c r="F17" i="4"/>
  <c r="B28" i="4" s="1"/>
  <c r="D28" i="4" s="1"/>
  <c r="F25" i="8"/>
  <c r="F21" i="8" s="1"/>
  <c r="B33" i="8"/>
  <c r="F25" i="3"/>
  <c r="F21" i="3" s="1"/>
  <c r="B33" i="3"/>
  <c r="B20" i="5"/>
  <c r="D20" i="5" s="1"/>
  <c r="B32" i="5" s="1"/>
  <c r="F17" i="5"/>
  <c r="B28" i="5" s="1"/>
  <c r="D28" i="5" s="1"/>
  <c r="F12" i="7"/>
  <c r="F15" i="7"/>
  <c r="F17" i="6"/>
  <c r="B28" i="6" s="1"/>
  <c r="D28" i="6" s="1"/>
  <c r="B20" i="6"/>
  <c r="D20" i="6" s="1"/>
  <c r="B32" i="6" s="1"/>
  <c r="F17" i="1"/>
  <c r="B28" i="1" s="1"/>
  <c r="D28" i="1" s="1"/>
  <c r="B20" i="2"/>
  <c r="D20" i="2" s="1"/>
  <c r="B32" i="2" s="1"/>
  <c r="F17" i="2"/>
  <c r="B28" i="2" s="1"/>
  <c r="D28" i="2" s="1"/>
  <c r="D32" i="8"/>
  <c r="F24" i="8" s="1"/>
  <c r="E32" i="8"/>
  <c r="B20" i="1"/>
  <c r="D20" i="1" s="1"/>
  <c r="B32" i="1" s="1"/>
  <c r="B20" i="3"/>
  <c r="D20" i="3" s="1"/>
  <c r="B32" i="3" s="1"/>
  <c r="F16" i="8"/>
  <c r="F15" i="2"/>
  <c r="F15" i="5"/>
  <c r="F15" i="4"/>
  <c r="F15" i="6"/>
  <c r="F25" i="1" l="1"/>
  <c r="F21" i="1" s="1"/>
  <c r="F24" i="1"/>
  <c r="B33" i="1"/>
  <c r="E32" i="1"/>
  <c r="D32" i="1"/>
  <c r="B33" i="5"/>
  <c r="F24" i="5"/>
  <c r="F25" i="5"/>
  <c r="F21" i="5" s="1"/>
  <c r="F25" i="4"/>
  <c r="F21" i="4" s="1"/>
  <c r="B33" i="4"/>
  <c r="E32" i="4" s="1"/>
  <c r="E32" i="3"/>
  <c r="D32" i="3"/>
  <c r="F24" i="3" s="1"/>
  <c r="B24" i="7"/>
  <c r="D24" i="7" s="1"/>
  <c r="F17" i="7"/>
  <c r="B28" i="7" s="1"/>
  <c r="D28" i="7" s="1"/>
  <c r="B33" i="2"/>
  <c r="E32" i="2" s="1"/>
  <c r="F25" i="2"/>
  <c r="F21" i="2" s="1"/>
  <c r="B33" i="6"/>
  <c r="E32" i="6" s="1"/>
  <c r="F25" i="6"/>
  <c r="F21" i="6" s="1"/>
  <c r="D32" i="5"/>
  <c r="E32" i="5"/>
  <c r="D32" i="4"/>
  <c r="F24" i="4" s="1"/>
  <c r="D32" i="6" l="1"/>
  <c r="F24" i="6" s="1"/>
  <c r="B33" i="7"/>
  <c r="F25" i="7"/>
  <c r="F21" i="7" s="1"/>
  <c r="D32" i="2"/>
  <c r="F24" i="2" s="1"/>
  <c r="E32" i="7" l="1"/>
  <c r="D32" i="7"/>
  <c r="F24" i="7" s="1"/>
</calcChain>
</file>

<file path=xl/sharedStrings.xml><?xml version="1.0" encoding="utf-8"?>
<sst xmlns="http://schemas.openxmlformats.org/spreadsheetml/2006/main" count="366" uniqueCount="54">
  <si>
    <t>avant augmentation</t>
  </si>
  <si>
    <t>augmentation</t>
  </si>
  <si>
    <t>après augmentation</t>
  </si>
  <si>
    <t>nombre</t>
  </si>
  <si>
    <t>nominal</t>
  </si>
  <si>
    <t>total</t>
  </si>
  <si>
    <t>réserves</t>
  </si>
  <si>
    <t>prime</t>
  </si>
  <si>
    <t>%</t>
  </si>
  <si>
    <t>CHF</t>
  </si>
  <si>
    <t>valeur avant augmentation</t>
  </si>
  <si>
    <t>=</t>
  </si>
  <si>
    <t>valeur après augmentation</t>
  </si>
  <si>
    <t>DPS</t>
  </si>
  <si>
    <t>valeur avant</t>
  </si>
  <si>
    <t>valeur après</t>
  </si>
  <si>
    <t>Calcul du DPS</t>
  </si>
  <si>
    <t>Ratio d'échange</t>
  </si>
  <si>
    <t>anciennes actions</t>
  </si>
  <si>
    <t>nouvelles actions</t>
  </si>
  <si>
    <t>valeur de l'augmentation</t>
  </si>
  <si>
    <t>+</t>
  </si>
  <si>
    <t>-</t>
  </si>
  <si>
    <t>valeur finale</t>
  </si>
  <si>
    <t>Calcul du DPS / Cas 2</t>
  </si>
  <si>
    <t>Calcul du DPS / Cas 1</t>
  </si>
  <si>
    <t>Calcul du DPS / Cas 3</t>
  </si>
  <si>
    <t>Calcul du DPS / Cas 4</t>
  </si>
  <si>
    <t xml:space="preserve">Marguerite : 50 actions = 50 DPS = 50 x 5.- = </t>
  </si>
  <si>
    <t>CHF 250.-</t>
  </si>
  <si>
    <t>Bernadette possédait 4 actions = 4DPS = 1 nouvelle action</t>
  </si>
  <si>
    <t>débit</t>
  </si>
  <si>
    <t>crédit</t>
  </si>
  <si>
    <t>Titres</t>
  </si>
  <si>
    <t>Banque</t>
  </si>
  <si>
    <t>1500.-</t>
  </si>
  <si>
    <t>elle paie le nominal + la prime</t>
  </si>
  <si>
    <t>Lib.</t>
  </si>
  <si>
    <t xml:space="preserve">fabrice a 200 anciennes actions (=200 DPS). </t>
  </si>
  <si>
    <t>Il en utilise 100 pour acheter 25 nouvelles actions.</t>
  </si>
  <si>
    <t>il en vends 100 x 0,36 cts =</t>
  </si>
  <si>
    <t>CHF 36.-</t>
  </si>
  <si>
    <t>Les 2 associés ont la moitié des parts, (3000) x le dps 0,20</t>
  </si>
  <si>
    <t>CHF 600.-</t>
  </si>
  <si>
    <t xml:space="preserve">José achète 50 DPS (=50 nouvelles actions). </t>
  </si>
  <si>
    <t>50 x 120 + 50 x 39,23 + 50 x 5 (nominal + prime payés à la société+ DPS payé à Marguerite)</t>
  </si>
  <si>
    <t>ou 50 x 164,23 = (directement la valeur finale après augmentation)</t>
  </si>
  <si>
    <t>30.-</t>
  </si>
  <si>
    <t>25 titres + 20% de prime = 25 x 1 + 20%</t>
  </si>
  <si>
    <t>Calcul du DPS / TANGA</t>
  </si>
  <si>
    <t>3 anciennes pour 1 nouvelle</t>
  </si>
  <si>
    <t>4 anciennes pour 1 nouvelle</t>
  </si>
  <si>
    <t>Calcul du DPS / Exercice MIG 2001 SA 12-12</t>
  </si>
  <si>
    <t>Calcul du DPS / Exercice KALLE SA 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</si>
</sst>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9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" fontId="0" fillId="2" borderId="0" xfId="0" applyNumberFormat="1" applyFill="1"/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1" fillId="0" borderId="0" xfId="0" applyNumberFormat="1" applyFont="1"/>
    <xf numFmtId="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0" fillId="0" borderId="4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43" sqref="D43"/>
    </sheetView>
  </sheetViews>
  <sheetFormatPr baseColWidth="10" defaultRowHeight="16"/>
  <cols>
    <col min="2" max="2" width="13.83203125" customWidth="1"/>
    <col min="3" max="3" width="8.1640625" customWidth="1"/>
    <col min="4" max="5" width="9.83203125" customWidth="1"/>
    <col min="6" max="6" width="15" customWidth="1"/>
    <col min="7" max="7" width="12.5" customWidth="1"/>
  </cols>
  <sheetData>
    <row r="1" spans="1:6">
      <c r="A1" s="20" t="s">
        <v>52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30000</v>
      </c>
      <c r="C5" t="s">
        <v>4</v>
      </c>
      <c r="D5" s="7">
        <v>10</v>
      </c>
      <c r="F5" s="8">
        <f>B5*D5</f>
        <v>300000</v>
      </c>
    </row>
    <row r="6" spans="1:6">
      <c r="A6" t="s">
        <v>6</v>
      </c>
      <c r="F6" s="7">
        <v>120000</v>
      </c>
    </row>
    <row r="7" spans="1:6">
      <c r="E7" t="s">
        <v>5</v>
      </c>
      <c r="F7" s="10">
        <f>SUM(F5:F6)</f>
        <v>420000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20000</v>
      </c>
      <c r="C10" t="s">
        <v>4</v>
      </c>
      <c r="D10" s="8">
        <f>D5</f>
        <v>10</v>
      </c>
      <c r="F10" s="8">
        <f>B10*D10</f>
        <v>200000</v>
      </c>
    </row>
    <row r="11" spans="1:6">
      <c r="A11" t="s">
        <v>7</v>
      </c>
      <c r="B11" s="4"/>
      <c r="C11" s="9">
        <v>2</v>
      </c>
      <c r="F11" s="8">
        <f>IF(ISNUMBER(B11),B11*F10,IF(ISNUMBER(C11),B10*C11,""))</f>
        <v>40000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240000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50000</v>
      </c>
      <c r="C15" t="s">
        <v>4</v>
      </c>
      <c r="D15" s="8">
        <f>D10</f>
        <v>10</v>
      </c>
      <c r="F15" s="8">
        <f>F5+F10</f>
        <v>500000</v>
      </c>
    </row>
    <row r="16" spans="1:6">
      <c r="A16" t="s">
        <v>6</v>
      </c>
      <c r="F16" s="8">
        <f>F6+F11</f>
        <v>160000</v>
      </c>
    </row>
    <row r="17" spans="1:7">
      <c r="E17" t="s">
        <v>5</v>
      </c>
      <c r="F17" s="10">
        <f>F7+F12</f>
        <v>660000</v>
      </c>
    </row>
    <row r="19" spans="1:7">
      <c r="A19" s="2" t="s">
        <v>10</v>
      </c>
    </row>
    <row r="20" spans="1:7">
      <c r="B20" s="8">
        <f>F7</f>
        <v>420000</v>
      </c>
      <c r="C20" s="17" t="s">
        <v>11</v>
      </c>
      <c r="D20" s="18">
        <f>B20/B21</f>
        <v>14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30000</v>
      </c>
      <c r="C21" s="17"/>
      <c r="D21" s="18"/>
      <c r="E21" s="13" t="s">
        <v>11</v>
      </c>
      <c r="F21" s="14">
        <f>F25</f>
        <v>13.2</v>
      </c>
      <c r="G21" s="3" t="s">
        <v>23</v>
      </c>
    </row>
    <row r="23" spans="1:7">
      <c r="A23" s="2" t="s">
        <v>20</v>
      </c>
    </row>
    <row r="24" spans="1:7">
      <c r="B24" s="8">
        <f>F12</f>
        <v>240000</v>
      </c>
      <c r="C24" s="17" t="s">
        <v>11</v>
      </c>
      <c r="D24" s="18">
        <f>B24/B25</f>
        <v>12</v>
      </c>
      <c r="E24" s="13" t="s">
        <v>21</v>
      </c>
      <c r="F24" s="12">
        <f>(D28-D24)/D32</f>
        <v>1.4999999999999978</v>
      </c>
      <c r="G24" s="3" t="s">
        <v>13</v>
      </c>
    </row>
    <row r="25" spans="1:7">
      <c r="B25" s="11">
        <f>B10</f>
        <v>20000</v>
      </c>
      <c r="C25" s="17"/>
      <c r="D25" s="18"/>
      <c r="E25" s="13" t="s">
        <v>11</v>
      </c>
      <c r="F25" s="14">
        <f>D28</f>
        <v>13.2</v>
      </c>
      <c r="G25" s="3" t="s">
        <v>23</v>
      </c>
    </row>
    <row r="27" spans="1:7">
      <c r="A27" s="2" t="s">
        <v>12</v>
      </c>
    </row>
    <row r="28" spans="1:7">
      <c r="B28" s="8">
        <f>F17</f>
        <v>660000</v>
      </c>
      <c r="C28" s="17" t="s">
        <v>11</v>
      </c>
      <c r="D28" s="18">
        <f>B28/B29</f>
        <v>13.2</v>
      </c>
    </row>
    <row r="29" spans="1:7">
      <c r="B29" s="6">
        <f>B15</f>
        <v>50000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14</v>
      </c>
      <c r="C32" s="17" t="s">
        <v>11</v>
      </c>
      <c r="D32" s="18">
        <f>B32-B33</f>
        <v>0.80000000000000071</v>
      </c>
      <c r="E32" s="19" t="str">
        <f>IF(B32&gt;B33,"perte","")</f>
        <v>perte</v>
      </c>
    </row>
    <row r="33" spans="1:5">
      <c r="A33" t="s">
        <v>15</v>
      </c>
      <c r="B33" s="8">
        <f>D28</f>
        <v>13.2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30000</v>
      </c>
      <c r="B37" t="s">
        <v>18</v>
      </c>
      <c r="D37" t="str">
        <f>IF(A37&gt;=A38,"1 ancienne action pour "&amp;A37/A38&amp;" nouvelle.",IF(A37&lt;A38,A37/A38&amp;" anciennes actions pour 1 nouvelle."))</f>
        <v>1 ancienne action pour 1,5 nouvelle.</v>
      </c>
    </row>
    <row r="38" spans="1:5">
      <c r="A38">
        <f>B10</f>
        <v>20000</v>
      </c>
      <c r="B38" t="s">
        <v>19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3" workbookViewId="0">
      <selection activeCell="D43" sqref="D43"/>
    </sheetView>
  </sheetViews>
  <sheetFormatPr baseColWidth="10" defaultRowHeight="16"/>
  <cols>
    <col min="2" max="2" width="13.83203125" customWidth="1"/>
    <col min="3" max="3" width="8.1640625" customWidth="1"/>
    <col min="4" max="5" width="9.83203125" customWidth="1"/>
    <col min="6" max="6" width="15" customWidth="1"/>
    <col min="7" max="7" width="12.5" customWidth="1"/>
  </cols>
  <sheetData>
    <row r="1" spans="1:6">
      <c r="A1" s="20" t="s">
        <v>53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80000</v>
      </c>
      <c r="C5" t="s">
        <v>4</v>
      </c>
      <c r="D5" s="7">
        <v>100</v>
      </c>
      <c r="F5" s="8">
        <f>B5*D5</f>
        <v>8000000</v>
      </c>
    </row>
    <row r="6" spans="1:6">
      <c r="A6" t="s">
        <v>6</v>
      </c>
      <c r="F6" s="7">
        <v>3600000</v>
      </c>
    </row>
    <row r="7" spans="1:6">
      <c r="E7" t="s">
        <v>5</v>
      </c>
      <c r="F7" s="10">
        <f>SUM(F5:F6)</f>
        <v>11600000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40000</v>
      </c>
      <c r="C10" t="s">
        <v>4</v>
      </c>
      <c r="D10" s="8">
        <f>D5</f>
        <v>100</v>
      </c>
      <c r="F10" s="8">
        <f>B10*D10</f>
        <v>4000000</v>
      </c>
    </row>
    <row r="11" spans="1:6">
      <c r="A11" t="s">
        <v>7</v>
      </c>
      <c r="B11" s="4"/>
      <c r="C11" s="9">
        <v>36</v>
      </c>
      <c r="F11" s="8">
        <f>IF(ISNUMBER(B11),B11*F10,IF(ISNUMBER(C11),B10*C11,""))</f>
        <v>1440000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5440000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120000</v>
      </c>
      <c r="C15" t="s">
        <v>4</v>
      </c>
      <c r="D15" s="8">
        <f>D10</f>
        <v>100</v>
      </c>
      <c r="F15" s="8">
        <f>F5+F10</f>
        <v>12000000</v>
      </c>
    </row>
    <row r="16" spans="1:6">
      <c r="A16" t="s">
        <v>6</v>
      </c>
      <c r="F16" s="8">
        <f>F6+F11</f>
        <v>5040000</v>
      </c>
    </row>
    <row r="17" spans="1:7">
      <c r="E17" t="s">
        <v>5</v>
      </c>
      <c r="F17" s="10">
        <f>F7+F12</f>
        <v>17040000</v>
      </c>
    </row>
    <row r="19" spans="1:7">
      <c r="A19" s="2" t="s">
        <v>10</v>
      </c>
    </row>
    <row r="20" spans="1:7">
      <c r="B20" s="8">
        <f>F7</f>
        <v>11600000</v>
      </c>
      <c r="C20" s="17" t="s">
        <v>11</v>
      </c>
      <c r="D20" s="18">
        <f>B20/B21</f>
        <v>145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80000</v>
      </c>
      <c r="C21" s="17"/>
      <c r="D21" s="18"/>
      <c r="E21" s="13" t="s">
        <v>11</v>
      </c>
      <c r="F21" s="14">
        <f>F25</f>
        <v>142</v>
      </c>
      <c r="G21" s="3" t="s">
        <v>23</v>
      </c>
    </row>
    <row r="23" spans="1:7">
      <c r="A23" s="2" t="s">
        <v>20</v>
      </c>
    </row>
    <row r="24" spans="1:7">
      <c r="B24" s="8">
        <f>F12</f>
        <v>5440000</v>
      </c>
      <c r="C24" s="17" t="s">
        <v>11</v>
      </c>
      <c r="D24" s="18">
        <f>B24/B25</f>
        <v>136</v>
      </c>
      <c r="E24" s="13" t="s">
        <v>21</v>
      </c>
      <c r="F24" s="12">
        <f>(D28-D24)/D32</f>
        <v>2</v>
      </c>
      <c r="G24" s="3" t="s">
        <v>13</v>
      </c>
    </row>
    <row r="25" spans="1:7">
      <c r="B25" s="11">
        <f>B10</f>
        <v>40000</v>
      </c>
      <c r="C25" s="17"/>
      <c r="D25" s="18"/>
      <c r="E25" s="13" t="s">
        <v>11</v>
      </c>
      <c r="F25" s="14">
        <f>D28</f>
        <v>142</v>
      </c>
      <c r="G25" s="3" t="s">
        <v>23</v>
      </c>
    </row>
    <row r="27" spans="1:7">
      <c r="A27" s="2" t="s">
        <v>12</v>
      </c>
    </row>
    <row r="28" spans="1:7">
      <c r="B28" s="8">
        <f>F17</f>
        <v>17040000</v>
      </c>
      <c r="C28" s="17" t="s">
        <v>11</v>
      </c>
      <c r="D28" s="18">
        <f>B28/B29</f>
        <v>142</v>
      </c>
    </row>
    <row r="29" spans="1:7">
      <c r="B29" s="6">
        <f>B15</f>
        <v>120000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145</v>
      </c>
      <c r="C32" s="17" t="s">
        <v>11</v>
      </c>
      <c r="D32" s="18">
        <f>B32-B33</f>
        <v>3</v>
      </c>
      <c r="E32" s="19" t="str">
        <f>IF(B32&gt;B33,"perte","")</f>
        <v>perte</v>
      </c>
    </row>
    <row r="33" spans="1:5">
      <c r="A33" t="s">
        <v>15</v>
      </c>
      <c r="B33" s="8">
        <f>D28</f>
        <v>142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80000</v>
      </c>
      <c r="B37" t="s">
        <v>18</v>
      </c>
      <c r="D37" t="str">
        <f>IF(A37&gt;=A38,"1 ancienne action pour "&amp;A37/A38&amp;" nouvelles.",IF(A37&lt;A38,A37/A38&amp;" anciennes actions pour 1 nouvelle."))</f>
        <v>1 ancienne action pour 2 nouvelles.</v>
      </c>
    </row>
    <row r="38" spans="1:5">
      <c r="A38">
        <f>B10</f>
        <v>40000</v>
      </c>
      <c r="B38" t="s">
        <v>19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5" sqref="D5"/>
    </sheetView>
  </sheetViews>
  <sheetFormatPr baseColWidth="10" defaultRowHeight="16"/>
  <cols>
    <col min="2" max="2" width="13.83203125" customWidth="1"/>
    <col min="3" max="3" width="8.1640625" customWidth="1"/>
    <col min="4" max="5" width="9.83203125" customWidth="1"/>
    <col min="6" max="6" width="15" customWidth="1"/>
    <col min="7" max="7" width="12.5" customWidth="1"/>
  </cols>
  <sheetData>
    <row r="1" spans="1:6">
      <c r="A1" s="20" t="s">
        <v>27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30</v>
      </c>
      <c r="C5" t="s">
        <v>4</v>
      </c>
      <c r="D5" s="7">
        <v>1000</v>
      </c>
      <c r="F5" s="8">
        <f>B5*D5</f>
        <v>30000</v>
      </c>
    </row>
    <row r="6" spans="1:6">
      <c r="A6" t="s">
        <v>6</v>
      </c>
      <c r="F6" s="7">
        <v>90000</v>
      </c>
    </row>
    <row r="7" spans="1:6">
      <c r="E7" t="s">
        <v>5</v>
      </c>
      <c r="F7" s="10">
        <f>SUM(F5:F6)</f>
        <v>120000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15</v>
      </c>
      <c r="C10" t="s">
        <v>4</v>
      </c>
      <c r="D10" s="8">
        <f>D5</f>
        <v>1000</v>
      </c>
      <c r="F10" s="8">
        <f>B10*D10</f>
        <v>15000</v>
      </c>
    </row>
    <row r="11" spans="1:6">
      <c r="A11" t="s">
        <v>7</v>
      </c>
      <c r="B11" s="4"/>
      <c r="C11" s="9">
        <v>750</v>
      </c>
      <c r="F11" s="8">
        <f>IF(ISNUMBER(B11),B11*F10,IF(ISNUMBER(C11),B10*C11,""))</f>
        <v>11250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26250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45</v>
      </c>
      <c r="C15" t="s">
        <v>4</v>
      </c>
      <c r="D15" s="8">
        <f>D10</f>
        <v>1000</v>
      </c>
      <c r="F15" s="8">
        <f>F5+F10</f>
        <v>45000</v>
      </c>
    </row>
    <row r="16" spans="1:6">
      <c r="A16" t="s">
        <v>6</v>
      </c>
      <c r="F16" s="8">
        <f>F6+F11</f>
        <v>101250</v>
      </c>
    </row>
    <row r="17" spans="1:7">
      <c r="E17" t="s">
        <v>5</v>
      </c>
      <c r="F17" s="10">
        <f>F7+F12</f>
        <v>146250</v>
      </c>
    </row>
    <row r="19" spans="1:7">
      <c r="A19" s="2" t="s">
        <v>10</v>
      </c>
    </row>
    <row r="20" spans="1:7">
      <c r="B20" s="8">
        <f>F7</f>
        <v>120000</v>
      </c>
      <c r="C20" s="17" t="s">
        <v>11</v>
      </c>
      <c r="D20" s="18">
        <f>B20/B21</f>
        <v>4000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30</v>
      </c>
      <c r="C21" s="17"/>
      <c r="D21" s="18"/>
      <c r="E21" s="13" t="s">
        <v>11</v>
      </c>
      <c r="F21" s="14">
        <f>F25</f>
        <v>3250</v>
      </c>
      <c r="G21" s="3" t="s">
        <v>23</v>
      </c>
    </row>
    <row r="23" spans="1:7">
      <c r="A23" s="2" t="s">
        <v>20</v>
      </c>
    </row>
    <row r="24" spans="1:7">
      <c r="B24" s="8">
        <f>F12</f>
        <v>26250</v>
      </c>
      <c r="C24" s="17" t="s">
        <v>11</v>
      </c>
      <c r="D24" s="18">
        <f>B24/B25</f>
        <v>1750</v>
      </c>
      <c r="E24" s="13" t="s">
        <v>21</v>
      </c>
      <c r="F24" s="12">
        <f>(D28-D24)/D32</f>
        <v>2</v>
      </c>
      <c r="G24" s="3" t="s">
        <v>13</v>
      </c>
    </row>
    <row r="25" spans="1:7">
      <c r="B25" s="11">
        <f>B10</f>
        <v>15</v>
      </c>
      <c r="C25" s="17"/>
      <c r="D25" s="18"/>
      <c r="E25" s="13" t="s">
        <v>11</v>
      </c>
      <c r="F25" s="14">
        <f>D28</f>
        <v>3250</v>
      </c>
      <c r="G25" s="3" t="s">
        <v>23</v>
      </c>
    </row>
    <row r="27" spans="1:7">
      <c r="A27" s="2" t="s">
        <v>12</v>
      </c>
    </row>
    <row r="28" spans="1:7">
      <c r="B28" s="8">
        <f>F17</f>
        <v>146250</v>
      </c>
      <c r="C28" s="17" t="s">
        <v>11</v>
      </c>
      <c r="D28" s="18">
        <f>B28/B29</f>
        <v>3250</v>
      </c>
    </row>
    <row r="29" spans="1:7">
      <c r="B29" s="6">
        <f>B15</f>
        <v>45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4000</v>
      </c>
      <c r="C32" s="17" t="s">
        <v>11</v>
      </c>
      <c r="D32" s="18">
        <f>B32-B33</f>
        <v>750</v>
      </c>
      <c r="E32" s="19" t="str">
        <f>IF(B32&gt;B33,"perte","")</f>
        <v>perte</v>
      </c>
    </row>
    <row r="33" spans="1:5">
      <c r="A33" t="s">
        <v>15</v>
      </c>
      <c r="B33" s="8">
        <f>D28</f>
        <v>3250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30</v>
      </c>
      <c r="B37" t="s">
        <v>18</v>
      </c>
      <c r="D37" t="str">
        <f>IF(A37&gt;=A38,"1 ancienne action pour "&amp;A37/A38&amp;" nouvelle.",IF(A37&lt;A38,A37/A38&amp;" anciennes actions pour 1 nouvelle."))</f>
        <v>1 ancienne action pour 2 nouvelle.</v>
      </c>
    </row>
    <row r="38" spans="1:5">
      <c r="A38">
        <f>B10</f>
        <v>15</v>
      </c>
      <c r="B38" t="s">
        <v>19</v>
      </c>
    </row>
    <row r="40" spans="1:5">
      <c r="A40" t="s">
        <v>28</v>
      </c>
      <c r="E40" s="3" t="s">
        <v>29</v>
      </c>
    </row>
    <row r="42" spans="1:5">
      <c r="A42" t="s">
        <v>44</v>
      </c>
    </row>
    <row r="43" spans="1:5">
      <c r="A43" s="15" t="s">
        <v>31</v>
      </c>
      <c r="B43" s="15" t="s">
        <v>32</v>
      </c>
      <c r="C43" s="15" t="s">
        <v>37</v>
      </c>
      <c r="D43" s="15" t="s">
        <v>31</v>
      </c>
      <c r="E43" s="15" t="s">
        <v>32</v>
      </c>
    </row>
    <row r="44" spans="1:5">
      <c r="A44" s="15" t="s">
        <v>33</v>
      </c>
      <c r="B44" s="15" t="s">
        <v>34</v>
      </c>
      <c r="C44" s="15"/>
      <c r="D44" s="15">
        <v>8211.5</v>
      </c>
      <c r="E44" s="15">
        <v>8211.5</v>
      </c>
    </row>
    <row r="45" spans="1:5">
      <c r="A45" s="16" t="s">
        <v>45</v>
      </c>
    </row>
    <row r="46" spans="1:5">
      <c r="A46" s="16" t="s">
        <v>46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" workbookViewId="0">
      <selection activeCell="C46" sqref="C46"/>
    </sheetView>
  </sheetViews>
  <sheetFormatPr baseColWidth="10" defaultRowHeight="16"/>
  <cols>
    <col min="2" max="2" width="13.83203125" customWidth="1"/>
    <col min="3" max="3" width="8.1640625" customWidth="1"/>
    <col min="4" max="5" width="9.83203125" customWidth="1"/>
    <col min="6" max="6" width="15" customWidth="1"/>
    <col min="7" max="7" width="12.5" customWidth="1"/>
  </cols>
  <sheetData>
    <row r="1" spans="1:6">
      <c r="A1" s="20" t="s">
        <v>49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80000</v>
      </c>
      <c r="C5" t="s">
        <v>4</v>
      </c>
      <c r="D5" s="7">
        <v>100</v>
      </c>
      <c r="F5" s="8">
        <f>B5*D5</f>
        <v>8000000</v>
      </c>
    </row>
    <row r="6" spans="1:6">
      <c r="A6" t="s">
        <v>6</v>
      </c>
      <c r="F6" s="7">
        <v>3600000</v>
      </c>
    </row>
    <row r="7" spans="1:6">
      <c r="E7" t="s">
        <v>5</v>
      </c>
      <c r="F7" s="10">
        <f>SUM(F5:F6)</f>
        <v>11600000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40000</v>
      </c>
      <c r="C10" t="s">
        <v>4</v>
      </c>
      <c r="D10" s="8">
        <f>D5</f>
        <v>100</v>
      </c>
      <c r="F10" s="8">
        <f>B10*D10</f>
        <v>4000000</v>
      </c>
    </row>
    <row r="11" spans="1:6">
      <c r="A11" t="s">
        <v>7</v>
      </c>
      <c r="B11" s="4"/>
      <c r="C11" s="9">
        <v>36</v>
      </c>
      <c r="F11" s="8">
        <f>IF(ISNUMBER(B11),B11*F10,IF(ISNUMBER(C11),B10*C11,""))</f>
        <v>1440000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5440000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120000</v>
      </c>
      <c r="C15" t="s">
        <v>4</v>
      </c>
      <c r="D15" s="8">
        <f>D10</f>
        <v>100</v>
      </c>
      <c r="F15" s="8">
        <f>F5+F10</f>
        <v>12000000</v>
      </c>
    </row>
    <row r="16" spans="1:6">
      <c r="A16" t="s">
        <v>6</v>
      </c>
      <c r="F16" s="8">
        <f>F6+F11</f>
        <v>5040000</v>
      </c>
    </row>
    <row r="17" spans="1:7">
      <c r="E17" t="s">
        <v>5</v>
      </c>
      <c r="F17" s="10">
        <f>F7+F12</f>
        <v>17040000</v>
      </c>
    </row>
    <row r="19" spans="1:7">
      <c r="A19" s="2" t="s">
        <v>10</v>
      </c>
    </row>
    <row r="20" spans="1:7">
      <c r="B20" s="8">
        <f>F7</f>
        <v>11600000</v>
      </c>
      <c r="C20" s="17" t="s">
        <v>11</v>
      </c>
      <c r="D20" s="18">
        <f>B20/B21</f>
        <v>145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80000</v>
      </c>
      <c r="C21" s="17"/>
      <c r="D21" s="18"/>
      <c r="E21" s="13" t="s">
        <v>11</v>
      </c>
      <c r="F21" s="14">
        <f>F25</f>
        <v>142</v>
      </c>
      <c r="G21" s="3" t="s">
        <v>23</v>
      </c>
    </row>
    <row r="23" spans="1:7">
      <c r="A23" s="2" t="s">
        <v>20</v>
      </c>
    </row>
    <row r="24" spans="1:7">
      <c r="B24" s="8">
        <f>F12</f>
        <v>5440000</v>
      </c>
      <c r="C24" s="17" t="s">
        <v>11</v>
      </c>
      <c r="D24" s="18">
        <f>B24/B25</f>
        <v>136</v>
      </c>
      <c r="E24" s="13" t="s">
        <v>21</v>
      </c>
      <c r="F24" s="12">
        <f>(D28-D24)/D32</f>
        <v>2</v>
      </c>
      <c r="G24" s="3" t="s">
        <v>13</v>
      </c>
    </row>
    <row r="25" spans="1:7">
      <c r="B25" s="11">
        <f>B10</f>
        <v>40000</v>
      </c>
      <c r="C25" s="17"/>
      <c r="D25" s="18"/>
      <c r="E25" s="13" t="s">
        <v>11</v>
      </c>
      <c r="F25" s="14">
        <f>D28</f>
        <v>142</v>
      </c>
      <c r="G25" s="3" t="s">
        <v>23</v>
      </c>
    </row>
    <row r="27" spans="1:7">
      <c r="A27" s="2" t="s">
        <v>12</v>
      </c>
    </row>
    <row r="28" spans="1:7">
      <c r="B28" s="8">
        <f>F17</f>
        <v>17040000</v>
      </c>
      <c r="C28" s="17" t="s">
        <v>11</v>
      </c>
      <c r="D28" s="18">
        <f>B28/B29</f>
        <v>142</v>
      </c>
    </row>
    <row r="29" spans="1:7">
      <c r="B29" s="6">
        <f>B15</f>
        <v>120000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145</v>
      </c>
      <c r="C32" s="17" t="s">
        <v>11</v>
      </c>
      <c r="D32" s="18">
        <f>B32-B33</f>
        <v>3</v>
      </c>
      <c r="E32" s="19" t="str">
        <f>IF(B32&gt;B33,"perte","")</f>
        <v>perte</v>
      </c>
    </row>
    <row r="33" spans="1:5">
      <c r="A33" t="s">
        <v>15</v>
      </c>
      <c r="B33" s="8">
        <f>D28</f>
        <v>142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80000</v>
      </c>
      <c r="B37" t="s">
        <v>18</v>
      </c>
      <c r="D37" t="str">
        <f>IF(A37&gt;=A38,"1 ancienne action pour "&amp;A37/A38&amp;" nouvelle.",IF(A37&lt;A38,A37/A38&amp;" anciennes actions pour 1 nouvelle."))</f>
        <v>1 ancienne action pour 2 nouvelle.</v>
      </c>
    </row>
    <row r="38" spans="1:5">
      <c r="A38">
        <f>B10</f>
        <v>40000</v>
      </c>
      <c r="B38" t="s">
        <v>19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5" workbookViewId="0">
      <selection activeCell="D38" sqref="D38"/>
    </sheetView>
  </sheetViews>
  <sheetFormatPr baseColWidth="10" defaultRowHeight="16"/>
  <cols>
    <col min="3" max="3" width="8.1640625" customWidth="1"/>
    <col min="7" max="7" width="14.83203125" customWidth="1"/>
  </cols>
  <sheetData>
    <row r="1" spans="1:6">
      <c r="A1" s="20" t="s">
        <v>25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6000</v>
      </c>
      <c r="C5" t="s">
        <v>4</v>
      </c>
      <c r="D5" s="7">
        <v>7</v>
      </c>
      <c r="F5" s="8">
        <f>B5*D5</f>
        <v>42000</v>
      </c>
    </row>
    <row r="6" spans="1:6">
      <c r="A6" t="s">
        <v>6</v>
      </c>
      <c r="F6" s="7">
        <v>15000</v>
      </c>
    </row>
    <row r="7" spans="1:6">
      <c r="E7" t="s">
        <v>5</v>
      </c>
      <c r="F7" s="10">
        <f>SUM(F5:F6)</f>
        <v>57000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2000</v>
      </c>
      <c r="C10" t="s">
        <v>4</v>
      </c>
      <c r="D10" s="8">
        <f>D5</f>
        <v>7</v>
      </c>
      <c r="F10" s="8">
        <f>B10*D10</f>
        <v>14000</v>
      </c>
    </row>
    <row r="11" spans="1:6">
      <c r="A11" t="s">
        <v>7</v>
      </c>
      <c r="B11" s="4"/>
      <c r="C11" s="9">
        <v>1.7</v>
      </c>
      <c r="F11" s="8">
        <f>IF(ISNUMBER(B11),B11*F10,IF(ISNUMBER(C11),B10*C11,""))</f>
        <v>3400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17400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8000</v>
      </c>
      <c r="C15" t="s">
        <v>4</v>
      </c>
      <c r="D15" s="8">
        <f>D10</f>
        <v>7</v>
      </c>
      <c r="F15" s="8">
        <f>F5+F10</f>
        <v>56000</v>
      </c>
    </row>
    <row r="16" spans="1:6">
      <c r="A16" t="s">
        <v>6</v>
      </c>
      <c r="F16" s="8">
        <f>F6+F11</f>
        <v>18400</v>
      </c>
    </row>
    <row r="17" spans="1:7">
      <c r="E17" t="s">
        <v>5</v>
      </c>
      <c r="F17" s="10">
        <f>F7+F12</f>
        <v>74400</v>
      </c>
    </row>
    <row r="19" spans="1:7">
      <c r="A19" s="2" t="s">
        <v>10</v>
      </c>
    </row>
    <row r="20" spans="1:7">
      <c r="B20" s="8">
        <f>F7</f>
        <v>57000</v>
      </c>
      <c r="C20" s="17" t="s">
        <v>11</v>
      </c>
      <c r="D20" s="18">
        <f>B20/B21</f>
        <v>9.5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6000</v>
      </c>
      <c r="C21" s="17"/>
      <c r="D21" s="18"/>
      <c r="E21" s="13" t="s">
        <v>11</v>
      </c>
      <c r="F21" s="14">
        <f>F25</f>
        <v>9.3000000000000007</v>
      </c>
      <c r="G21" s="3" t="s">
        <v>23</v>
      </c>
    </row>
    <row r="23" spans="1:7">
      <c r="A23" s="2" t="s">
        <v>20</v>
      </c>
    </row>
    <row r="24" spans="1:7">
      <c r="B24" s="8">
        <f>F12</f>
        <v>17400</v>
      </c>
      <c r="C24" s="17" t="s">
        <v>11</v>
      </c>
      <c r="D24" s="18">
        <f>B24/B25</f>
        <v>8.6999999999999993</v>
      </c>
      <c r="E24" s="13" t="s">
        <v>21</v>
      </c>
      <c r="F24" s="12">
        <f>(D28-D24)/D32</f>
        <v>3.0000000000000178</v>
      </c>
      <c r="G24" s="3" t="s">
        <v>13</v>
      </c>
    </row>
    <row r="25" spans="1:7">
      <c r="B25" s="11">
        <f>B10</f>
        <v>2000</v>
      </c>
      <c r="C25" s="17"/>
      <c r="D25" s="18"/>
      <c r="E25" s="13" t="s">
        <v>11</v>
      </c>
      <c r="F25" s="14">
        <f>D28</f>
        <v>9.3000000000000007</v>
      </c>
      <c r="G25" s="3" t="s">
        <v>23</v>
      </c>
    </row>
    <row r="27" spans="1:7">
      <c r="A27" s="2" t="s">
        <v>12</v>
      </c>
    </row>
    <row r="28" spans="1:7">
      <c r="B28" s="8">
        <f>F17</f>
        <v>74400</v>
      </c>
      <c r="C28" s="17" t="s">
        <v>11</v>
      </c>
      <c r="D28" s="18">
        <f>B28/B29</f>
        <v>9.3000000000000007</v>
      </c>
    </row>
    <row r="29" spans="1:7">
      <c r="B29" s="6">
        <f>B15</f>
        <v>8000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9.5</v>
      </c>
      <c r="C32" s="17" t="s">
        <v>11</v>
      </c>
      <c r="D32" s="18">
        <f>B32-B33</f>
        <v>0.19999999999999929</v>
      </c>
      <c r="E32" s="19" t="str">
        <f>IF(B32&gt;B33,"perte","")</f>
        <v>perte</v>
      </c>
    </row>
    <row r="33" spans="1:6">
      <c r="A33" t="s">
        <v>15</v>
      </c>
      <c r="B33" s="8">
        <f>D28</f>
        <v>9.3000000000000007</v>
      </c>
      <c r="C33" s="17"/>
      <c r="D33" s="18"/>
      <c r="E33" s="19"/>
    </row>
    <row r="35" spans="1:6">
      <c r="A35" s="2" t="s">
        <v>17</v>
      </c>
    </row>
    <row r="37" spans="1:6">
      <c r="A37">
        <f>B5</f>
        <v>6000</v>
      </c>
      <c r="B37" t="s">
        <v>18</v>
      </c>
      <c r="D37" t="s">
        <v>50</v>
      </c>
    </row>
    <row r="38" spans="1:6">
      <c r="A38">
        <f>B10</f>
        <v>2000</v>
      </c>
      <c r="B38" t="s">
        <v>19</v>
      </c>
    </row>
    <row r="40" spans="1:6">
      <c r="A40" t="s">
        <v>42</v>
      </c>
      <c r="F40" s="3" t="s">
        <v>43</v>
      </c>
    </row>
  </sheetData>
  <mergeCells count="10">
    <mergeCell ref="E32:E33"/>
    <mergeCell ref="A1:F2"/>
    <mergeCell ref="C24:C25"/>
    <mergeCell ref="D24:D25"/>
    <mergeCell ref="C20:C21"/>
    <mergeCell ref="D20:D21"/>
    <mergeCell ref="C28:C29"/>
    <mergeCell ref="D28:D29"/>
    <mergeCell ref="C32:C33"/>
    <mergeCell ref="D32:D33"/>
  </mergeCells>
  <phoneticPr fontId="6" type="noConversion"/>
  <pageMargins left="0.75000000000000011" right="0.75000000000000011" top="1" bottom="1" header="0.5" footer="0.5"/>
  <pageSetup paperSize="9" orientation="portrait" horizontalDpi="4294967292" verticalDpi="4294967292"/>
  <headerFooter>
    <oddHeader>&amp;R&amp;"Calibri,Normal"&amp;K000000DPSA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2" workbookViewId="0">
      <selection activeCell="D38" sqref="D38"/>
    </sheetView>
  </sheetViews>
  <sheetFormatPr baseColWidth="10" defaultRowHeight="16"/>
  <cols>
    <col min="3" max="3" width="8.1640625" customWidth="1"/>
    <col min="7" max="7" width="14.83203125" customWidth="1"/>
  </cols>
  <sheetData>
    <row r="1" spans="1:6">
      <c r="A1" s="20" t="s">
        <v>24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100000</v>
      </c>
      <c r="C5" t="s">
        <v>4</v>
      </c>
      <c r="D5" s="7">
        <v>1</v>
      </c>
      <c r="F5" s="8">
        <f>B5*D5</f>
        <v>100000</v>
      </c>
    </row>
    <row r="6" spans="1:6">
      <c r="A6" t="s">
        <v>6</v>
      </c>
      <c r="F6" s="7">
        <v>200000</v>
      </c>
    </row>
    <row r="7" spans="1:6">
      <c r="E7" t="s">
        <v>5</v>
      </c>
      <c r="F7" s="10">
        <f>SUM(F5:F6)</f>
        <v>300000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25000</v>
      </c>
      <c r="C10" t="s">
        <v>4</v>
      </c>
      <c r="D10" s="8">
        <f>D5</f>
        <v>1</v>
      </c>
      <c r="F10" s="8">
        <f>B10*D10</f>
        <v>25000</v>
      </c>
    </row>
    <row r="11" spans="1:6">
      <c r="A11" t="s">
        <v>7</v>
      </c>
      <c r="B11" s="4">
        <v>0.2</v>
      </c>
      <c r="C11" s="9"/>
      <c r="F11" s="8">
        <f>IF(ISNUMBER(B11),B11*F10,IF(ISNUMBER(C11),B10*C11,""))</f>
        <v>5000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30000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125000</v>
      </c>
      <c r="C15" t="s">
        <v>4</v>
      </c>
      <c r="D15" s="8">
        <f>D10</f>
        <v>1</v>
      </c>
      <c r="F15" s="8">
        <f>F5+F10</f>
        <v>125000</v>
      </c>
    </row>
    <row r="16" spans="1:6">
      <c r="A16" t="s">
        <v>6</v>
      </c>
      <c r="F16" s="8">
        <f>F6+F11</f>
        <v>205000</v>
      </c>
    </row>
    <row r="17" spans="1:7">
      <c r="E17" t="s">
        <v>5</v>
      </c>
      <c r="F17" s="10">
        <f>F7+F12</f>
        <v>330000</v>
      </c>
    </row>
    <row r="19" spans="1:7">
      <c r="A19" s="2" t="s">
        <v>10</v>
      </c>
    </row>
    <row r="20" spans="1:7">
      <c r="B20" s="8">
        <f>F7</f>
        <v>300000</v>
      </c>
      <c r="C20" s="17" t="s">
        <v>11</v>
      </c>
      <c r="D20" s="18">
        <f>B20/B21</f>
        <v>3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100000</v>
      </c>
      <c r="C21" s="17"/>
      <c r="D21" s="18"/>
      <c r="E21" s="13" t="s">
        <v>11</v>
      </c>
      <c r="F21" s="14">
        <f>F25</f>
        <v>2.64</v>
      </c>
      <c r="G21" s="3" t="s">
        <v>23</v>
      </c>
    </row>
    <row r="23" spans="1:7">
      <c r="A23" s="2" t="s">
        <v>20</v>
      </c>
    </row>
    <row r="24" spans="1:7">
      <c r="B24" s="8">
        <f>F12</f>
        <v>30000</v>
      </c>
      <c r="C24" s="17" t="s">
        <v>11</v>
      </c>
      <c r="D24" s="18">
        <f>B24/B25</f>
        <v>1.2</v>
      </c>
      <c r="E24" s="13" t="s">
        <v>21</v>
      </c>
      <c r="F24" s="12">
        <f>(D28-D24)/D32</f>
        <v>4.0000000000000018</v>
      </c>
      <c r="G24" s="3" t="s">
        <v>13</v>
      </c>
    </row>
    <row r="25" spans="1:7">
      <c r="B25" s="11">
        <f>B10</f>
        <v>25000</v>
      </c>
      <c r="C25" s="17"/>
      <c r="D25" s="18"/>
      <c r="E25" s="13" t="s">
        <v>11</v>
      </c>
      <c r="F25" s="14">
        <f>D28</f>
        <v>2.64</v>
      </c>
      <c r="G25" s="3" t="s">
        <v>23</v>
      </c>
    </row>
    <row r="27" spans="1:7">
      <c r="A27" s="2" t="s">
        <v>12</v>
      </c>
    </row>
    <row r="28" spans="1:7">
      <c r="B28" s="8">
        <f>F17</f>
        <v>330000</v>
      </c>
      <c r="C28" s="17" t="s">
        <v>11</v>
      </c>
      <c r="D28" s="18">
        <f>B28/B29</f>
        <v>2.64</v>
      </c>
    </row>
    <row r="29" spans="1:7">
      <c r="B29" s="6">
        <f>B15</f>
        <v>125000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3</v>
      </c>
      <c r="C32" s="17" t="s">
        <v>11</v>
      </c>
      <c r="D32" s="18">
        <f>B32-B33</f>
        <v>0.35999999999999988</v>
      </c>
      <c r="E32" s="19" t="str">
        <f>IF(B32&gt;B33,"perte","")</f>
        <v>perte</v>
      </c>
    </row>
    <row r="33" spans="1:5">
      <c r="A33" t="s">
        <v>15</v>
      </c>
      <c r="B33" s="8">
        <f>D28</f>
        <v>2.64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100000</v>
      </c>
      <c r="B37" t="s">
        <v>18</v>
      </c>
      <c r="D37" t="s">
        <v>51</v>
      </c>
    </row>
    <row r="38" spans="1:5">
      <c r="A38">
        <f>B10</f>
        <v>25000</v>
      </c>
      <c r="B38" t="s">
        <v>19</v>
      </c>
    </row>
    <row r="40" spans="1:5">
      <c r="A40" t="s">
        <v>38</v>
      </c>
    </row>
    <row r="41" spans="1:5">
      <c r="A41" t="s">
        <v>39</v>
      </c>
    </row>
    <row r="42" spans="1:5">
      <c r="A42" s="15" t="s">
        <v>31</v>
      </c>
      <c r="B42" s="15" t="s">
        <v>32</v>
      </c>
      <c r="C42" s="15" t="s">
        <v>37</v>
      </c>
      <c r="D42" s="15" t="s">
        <v>31</v>
      </c>
      <c r="E42" s="15" t="s">
        <v>32</v>
      </c>
    </row>
    <row r="43" spans="1:5">
      <c r="A43" s="15" t="s">
        <v>33</v>
      </c>
      <c r="B43" s="15" t="s">
        <v>34</v>
      </c>
      <c r="C43" s="15"/>
      <c r="D43" s="15" t="s">
        <v>47</v>
      </c>
      <c r="E43" s="15" t="s">
        <v>47</v>
      </c>
    </row>
    <row r="44" spans="1:5">
      <c r="A44" s="16" t="s">
        <v>48</v>
      </c>
    </row>
    <row r="46" spans="1:5">
      <c r="A46" t="s">
        <v>40</v>
      </c>
      <c r="D46" s="3" t="s">
        <v>41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8" workbookViewId="0">
      <selection activeCell="D38" sqref="D38"/>
    </sheetView>
  </sheetViews>
  <sheetFormatPr baseColWidth="10" defaultRowHeight="16"/>
  <cols>
    <col min="3" max="3" width="8.1640625" customWidth="1"/>
    <col min="7" max="7" width="14.83203125" customWidth="1"/>
  </cols>
  <sheetData>
    <row r="1" spans="1:6">
      <c r="A1" s="20" t="s">
        <v>26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100</v>
      </c>
      <c r="C5" t="s">
        <v>4</v>
      </c>
      <c r="D5" s="7">
        <v>1000</v>
      </c>
      <c r="F5" s="8">
        <f>B5*D5</f>
        <v>100000</v>
      </c>
    </row>
    <row r="6" spans="1:6">
      <c r="A6" t="s">
        <v>6</v>
      </c>
      <c r="F6" s="7">
        <v>100000</v>
      </c>
    </row>
    <row r="7" spans="1:6">
      <c r="E7" t="s">
        <v>5</v>
      </c>
      <c r="F7" s="10">
        <f>SUM(F5:F6)</f>
        <v>200000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25</v>
      </c>
      <c r="C10" t="s">
        <v>4</v>
      </c>
      <c r="D10" s="8">
        <f>D5</f>
        <v>1000</v>
      </c>
      <c r="F10" s="8">
        <f>B10*D10</f>
        <v>25000</v>
      </c>
    </row>
    <row r="11" spans="1:6">
      <c r="A11" t="s">
        <v>7</v>
      </c>
      <c r="B11" s="4">
        <v>0.5</v>
      </c>
      <c r="C11" s="9"/>
      <c r="F11" s="8">
        <f>IF(ISNUMBER(B11),B11*F10,IF(ISNUMBER(C11),B10*C11,""))</f>
        <v>12500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37500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125</v>
      </c>
      <c r="C15" t="s">
        <v>4</v>
      </c>
      <c r="D15" s="8">
        <f>D10</f>
        <v>1000</v>
      </c>
      <c r="F15" s="8">
        <f>F5+F10</f>
        <v>125000</v>
      </c>
    </row>
    <row r="16" spans="1:6">
      <c r="A16" t="s">
        <v>6</v>
      </c>
      <c r="F16" s="8">
        <f>F6+F11</f>
        <v>112500</v>
      </c>
    </row>
    <row r="17" spans="1:7">
      <c r="E17" t="s">
        <v>5</v>
      </c>
      <c r="F17" s="10">
        <f>F7+F12</f>
        <v>237500</v>
      </c>
    </row>
    <row r="19" spans="1:7">
      <c r="A19" s="2" t="s">
        <v>10</v>
      </c>
    </row>
    <row r="20" spans="1:7">
      <c r="B20" s="8">
        <f>F7</f>
        <v>200000</v>
      </c>
      <c r="C20" s="17" t="s">
        <v>11</v>
      </c>
      <c r="D20" s="18">
        <f>B20/B21</f>
        <v>2000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100</v>
      </c>
      <c r="C21" s="17"/>
      <c r="D21" s="18"/>
      <c r="E21" s="13" t="s">
        <v>11</v>
      </c>
      <c r="F21" s="14">
        <f>F25</f>
        <v>1900</v>
      </c>
      <c r="G21" s="3" t="s">
        <v>23</v>
      </c>
    </row>
    <row r="23" spans="1:7">
      <c r="A23" s="2" t="s">
        <v>20</v>
      </c>
    </row>
    <row r="24" spans="1:7">
      <c r="B24" s="8">
        <f>F12</f>
        <v>37500</v>
      </c>
      <c r="C24" s="17" t="s">
        <v>11</v>
      </c>
      <c r="D24" s="18">
        <f>B24/B25</f>
        <v>1500</v>
      </c>
      <c r="E24" s="13" t="s">
        <v>21</v>
      </c>
      <c r="F24" s="12">
        <f>(D28-D24)/D32</f>
        <v>4</v>
      </c>
      <c r="G24" s="3" t="s">
        <v>13</v>
      </c>
    </row>
    <row r="25" spans="1:7">
      <c r="B25" s="11">
        <f>B10</f>
        <v>25</v>
      </c>
      <c r="C25" s="17"/>
      <c r="D25" s="18"/>
      <c r="E25" s="13" t="s">
        <v>11</v>
      </c>
      <c r="F25" s="14">
        <f>D28</f>
        <v>1900</v>
      </c>
      <c r="G25" s="3" t="s">
        <v>23</v>
      </c>
    </row>
    <row r="27" spans="1:7">
      <c r="A27" s="2" t="s">
        <v>12</v>
      </c>
    </row>
    <row r="28" spans="1:7">
      <c r="B28" s="8">
        <f>F17</f>
        <v>237500</v>
      </c>
      <c r="C28" s="17" t="s">
        <v>11</v>
      </c>
      <c r="D28" s="18">
        <f>B28/B29</f>
        <v>1900</v>
      </c>
    </row>
    <row r="29" spans="1:7">
      <c r="B29" s="6">
        <f>B15</f>
        <v>125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2000</v>
      </c>
      <c r="C32" s="17" t="s">
        <v>11</v>
      </c>
      <c r="D32" s="18">
        <f>B32-B33</f>
        <v>100</v>
      </c>
      <c r="E32" s="19" t="str">
        <f>IF(B32&gt;B33,"perte","")</f>
        <v>perte</v>
      </c>
    </row>
    <row r="33" spans="1:5">
      <c r="A33" t="s">
        <v>15</v>
      </c>
      <c r="B33" s="8">
        <f>D28</f>
        <v>1900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100</v>
      </c>
      <c r="B37" t="s">
        <v>18</v>
      </c>
      <c r="D37" t="s">
        <v>51</v>
      </c>
    </row>
    <row r="38" spans="1:5">
      <c r="A38">
        <f>B10</f>
        <v>25</v>
      </c>
      <c r="B38" t="s">
        <v>19</v>
      </c>
    </row>
    <row r="40" spans="1:5">
      <c r="A40" t="s">
        <v>30</v>
      </c>
    </row>
    <row r="41" spans="1:5">
      <c r="A41" s="15" t="s">
        <v>31</v>
      </c>
      <c r="B41" s="15" t="s">
        <v>32</v>
      </c>
      <c r="C41" s="15" t="s">
        <v>37</v>
      </c>
      <c r="D41" s="15" t="s">
        <v>31</v>
      </c>
      <c r="E41" s="15" t="s">
        <v>32</v>
      </c>
    </row>
    <row r="42" spans="1:5">
      <c r="A42" s="15" t="s">
        <v>33</v>
      </c>
      <c r="B42" s="15" t="s">
        <v>34</v>
      </c>
      <c r="C42" s="15"/>
      <c r="D42" s="15" t="s">
        <v>35</v>
      </c>
      <c r="E42" s="15" t="s">
        <v>35</v>
      </c>
    </row>
    <row r="44" spans="1:5">
      <c r="A44" t="s">
        <v>36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1" workbookViewId="0">
      <selection activeCell="D38" sqref="D38"/>
    </sheetView>
  </sheetViews>
  <sheetFormatPr baseColWidth="10" defaultRowHeight="16"/>
  <cols>
    <col min="2" max="2" width="13.83203125" customWidth="1"/>
    <col min="3" max="3" width="8.1640625" customWidth="1"/>
    <col min="4" max="5" width="9.83203125" customWidth="1"/>
    <col min="6" max="6" width="15" customWidth="1"/>
    <col min="7" max="7" width="12.5" customWidth="1"/>
  </cols>
  <sheetData>
    <row r="1" spans="1:6">
      <c r="A1" s="20" t="s">
        <v>27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4" spans="1:6">
      <c r="A4" s="2" t="s">
        <v>0</v>
      </c>
      <c r="F4" s="10"/>
    </row>
    <row r="5" spans="1:6">
      <c r="A5" t="s">
        <v>3</v>
      </c>
      <c r="B5" s="1">
        <v>6500</v>
      </c>
      <c r="C5" t="s">
        <v>4</v>
      </c>
      <c r="D5" s="7">
        <v>120</v>
      </c>
      <c r="F5" s="8">
        <f>B5*D5</f>
        <v>780000</v>
      </c>
    </row>
    <row r="6" spans="1:6">
      <c r="A6" t="s">
        <v>6</v>
      </c>
      <c r="F6" s="7">
        <v>320000</v>
      </c>
    </row>
    <row r="7" spans="1:6">
      <c r="E7" t="s">
        <v>5</v>
      </c>
      <c r="F7" s="10">
        <f>SUM(F5:F6)</f>
        <v>1100000</v>
      </c>
    </row>
    <row r="8" spans="1:6">
      <c r="F8" s="10"/>
    </row>
    <row r="9" spans="1:6">
      <c r="A9" s="2" t="s">
        <v>1</v>
      </c>
      <c r="F9" s="8"/>
    </row>
    <row r="10" spans="1:6">
      <c r="A10" t="s">
        <v>3</v>
      </c>
      <c r="B10" s="1">
        <v>6500</v>
      </c>
      <c r="C10" t="s">
        <v>4</v>
      </c>
      <c r="D10" s="8">
        <f>D5</f>
        <v>120</v>
      </c>
      <c r="F10" s="8">
        <f>B10*D10</f>
        <v>780000</v>
      </c>
    </row>
    <row r="11" spans="1:6">
      <c r="A11" t="s">
        <v>7</v>
      </c>
      <c r="B11" s="4"/>
      <c r="C11" s="9">
        <v>39.230769230769205</v>
      </c>
      <c r="F11" s="8">
        <f>IF(ISNUMBER(B11),B11*F10,IF(ISNUMBER(C11),B10*C11,""))</f>
        <v>254999.99999999983</v>
      </c>
    </row>
    <row r="12" spans="1:6">
      <c r="B12" s="5" t="s">
        <v>8</v>
      </c>
      <c r="C12" s="5" t="s">
        <v>9</v>
      </c>
      <c r="E12" t="s">
        <v>5</v>
      </c>
      <c r="F12" s="10">
        <f>F10+F11</f>
        <v>1034999.9999999998</v>
      </c>
    </row>
    <row r="13" spans="1:6">
      <c r="F13" s="8"/>
    </row>
    <row r="14" spans="1:6">
      <c r="A14" s="2" t="s">
        <v>2</v>
      </c>
      <c r="F14" s="8"/>
    </row>
    <row r="15" spans="1:6">
      <c r="A15" t="s">
        <v>3</v>
      </c>
      <c r="B15">
        <f>B5+B10</f>
        <v>13000</v>
      </c>
      <c r="C15" t="s">
        <v>4</v>
      </c>
      <c r="D15" s="8">
        <f>D10</f>
        <v>120</v>
      </c>
      <c r="F15" s="8">
        <f>F5+F10</f>
        <v>1560000</v>
      </c>
    </row>
    <row r="16" spans="1:6">
      <c r="A16" t="s">
        <v>6</v>
      </c>
      <c r="F16" s="8">
        <f>F6+F11</f>
        <v>574999.99999999977</v>
      </c>
    </row>
    <row r="17" spans="1:7">
      <c r="E17" t="s">
        <v>5</v>
      </c>
      <c r="F17" s="10">
        <f>F7+F12</f>
        <v>2135000</v>
      </c>
    </row>
    <row r="19" spans="1:7">
      <c r="A19" s="2" t="s">
        <v>10</v>
      </c>
    </row>
    <row r="20" spans="1:7">
      <c r="B20" s="8">
        <f>F7</f>
        <v>1100000</v>
      </c>
      <c r="C20" s="17" t="s">
        <v>11</v>
      </c>
      <c r="D20" s="18">
        <f>B20/B21</f>
        <v>169.23076923076923</v>
      </c>
      <c r="E20" s="13" t="s">
        <v>22</v>
      </c>
      <c r="F20" s="12">
        <v>1</v>
      </c>
      <c r="G20" s="3" t="s">
        <v>13</v>
      </c>
    </row>
    <row r="21" spans="1:7">
      <c r="B21" s="6">
        <f>B5</f>
        <v>6500</v>
      </c>
      <c r="C21" s="17"/>
      <c r="D21" s="18"/>
      <c r="E21" s="13" t="s">
        <v>11</v>
      </c>
      <c r="F21" s="14">
        <f>F25</f>
        <v>164.23076923076923</v>
      </c>
      <c r="G21" s="3" t="s">
        <v>23</v>
      </c>
    </row>
    <row r="23" spans="1:7">
      <c r="A23" s="2" t="s">
        <v>20</v>
      </c>
    </row>
    <row r="24" spans="1:7">
      <c r="B24" s="8">
        <f>F12</f>
        <v>1034999.9999999998</v>
      </c>
      <c r="C24" s="17" t="s">
        <v>11</v>
      </c>
      <c r="D24" s="18">
        <f>B24/B25</f>
        <v>159.2307692307692</v>
      </c>
      <c r="E24" s="13" t="s">
        <v>21</v>
      </c>
      <c r="F24" s="12">
        <f>(D28-D24)/D32</f>
        <v>1.0000000000000058</v>
      </c>
      <c r="G24" s="3" t="s">
        <v>13</v>
      </c>
    </row>
    <row r="25" spans="1:7">
      <c r="B25" s="11">
        <f>B10</f>
        <v>6500</v>
      </c>
      <c r="C25" s="17"/>
      <c r="D25" s="18"/>
      <c r="E25" s="13" t="s">
        <v>11</v>
      </c>
      <c r="F25" s="14">
        <f>D28</f>
        <v>164.23076923076923</v>
      </c>
      <c r="G25" s="3" t="s">
        <v>23</v>
      </c>
    </row>
    <row r="27" spans="1:7">
      <c r="A27" s="2" t="s">
        <v>12</v>
      </c>
    </row>
    <row r="28" spans="1:7">
      <c r="B28" s="8">
        <f>F17</f>
        <v>2135000</v>
      </c>
      <c r="C28" s="17" t="s">
        <v>11</v>
      </c>
      <c r="D28" s="18">
        <f>B28/B29</f>
        <v>164.23076923076923</v>
      </c>
    </row>
    <row r="29" spans="1:7">
      <c r="B29" s="6">
        <f>B15</f>
        <v>13000</v>
      </c>
      <c r="C29" s="17"/>
      <c r="D29" s="18"/>
    </row>
    <row r="31" spans="1:7">
      <c r="A31" s="2" t="s">
        <v>16</v>
      </c>
    </row>
    <row r="32" spans="1:7">
      <c r="A32" t="s">
        <v>14</v>
      </c>
      <c r="B32" s="8">
        <f>D20</f>
        <v>169.23076923076923</v>
      </c>
      <c r="C32" s="17" t="s">
        <v>11</v>
      </c>
      <c r="D32" s="18">
        <f>B32-B33</f>
        <v>5</v>
      </c>
      <c r="E32" s="19" t="str">
        <f>IF(B32&gt;B33,"perte","")</f>
        <v>perte</v>
      </c>
    </row>
    <row r="33" spans="1:5">
      <c r="A33" t="s">
        <v>15</v>
      </c>
      <c r="B33" s="8">
        <f>D28</f>
        <v>164.23076923076923</v>
      </c>
      <c r="C33" s="17"/>
      <c r="D33" s="18"/>
      <c r="E33" s="19"/>
    </row>
    <row r="35" spans="1:5">
      <c r="A35" s="2" t="s">
        <v>17</v>
      </c>
    </row>
    <row r="37" spans="1:5">
      <c r="A37">
        <f>B5</f>
        <v>6500</v>
      </c>
      <c r="B37" t="s">
        <v>18</v>
      </c>
      <c r="D37" t="str">
        <f>IF(A37&gt;=A38,"1 ancienne action pour "&amp;A37/A38&amp;" nouvelle.",IF(A37&lt;A38,A37/A38&amp;" anciennes actions pour 1 nouvelle."))</f>
        <v>1 ancienne action pour 1 nouvelle.</v>
      </c>
    </row>
    <row r="38" spans="1:5">
      <c r="A38">
        <f>B10</f>
        <v>6500</v>
      </c>
      <c r="B38" t="s">
        <v>19</v>
      </c>
    </row>
    <row r="40" spans="1:5">
      <c r="A40" t="s">
        <v>28</v>
      </c>
      <c r="E40" s="3" t="s">
        <v>29</v>
      </c>
    </row>
    <row r="42" spans="1:5">
      <c r="A42" t="s">
        <v>44</v>
      </c>
    </row>
    <row r="43" spans="1:5">
      <c r="A43" s="15" t="s">
        <v>31</v>
      </c>
      <c r="B43" s="15" t="s">
        <v>32</v>
      </c>
      <c r="C43" s="15" t="s">
        <v>37</v>
      </c>
      <c r="D43" s="15" t="s">
        <v>31</v>
      </c>
      <c r="E43" s="15" t="s">
        <v>32</v>
      </c>
    </row>
    <row r="44" spans="1:5">
      <c r="A44" s="15" t="s">
        <v>33</v>
      </c>
      <c r="B44" s="15" t="s">
        <v>34</v>
      </c>
      <c r="C44" s="15"/>
      <c r="D44" s="15">
        <v>8211.5</v>
      </c>
      <c r="E44" s="15">
        <v>8211.5</v>
      </c>
    </row>
    <row r="45" spans="1:5">
      <c r="A45" s="16" t="s">
        <v>45</v>
      </c>
    </row>
    <row r="46" spans="1:5">
      <c r="A46" s="16" t="s">
        <v>46</v>
      </c>
    </row>
  </sheetData>
  <mergeCells count="10">
    <mergeCell ref="C32:C33"/>
    <mergeCell ref="D32:D33"/>
    <mergeCell ref="E32:E33"/>
    <mergeCell ref="A1:F2"/>
    <mergeCell ref="C20:C21"/>
    <mergeCell ref="D20:D21"/>
    <mergeCell ref="C24:C25"/>
    <mergeCell ref="D24:D25"/>
    <mergeCell ref="C28:C29"/>
    <mergeCell ref="D28:D29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Mig 2001 SA</vt:lpstr>
      <vt:lpstr>Kalle SA</vt:lpstr>
      <vt:lpstr>Cas 4 (3)</vt:lpstr>
      <vt:lpstr>Cas 4 (2)</vt:lpstr>
      <vt:lpstr>Cas1</vt:lpstr>
      <vt:lpstr>Cas 2</vt:lpstr>
      <vt:lpstr>Cas 3</vt:lpstr>
      <vt:lpstr>Cas 4</vt:lpstr>
    </vt:vector>
  </TitlesOfParts>
  <Company>Haute École spécialisée de Suisse occidentale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Utilisateur Microsoft Office</cp:lastModifiedBy>
  <cp:lastPrinted>2018-02-06T13:25:23Z</cp:lastPrinted>
  <dcterms:created xsi:type="dcterms:W3CDTF">2015-03-15T11:34:45Z</dcterms:created>
  <dcterms:modified xsi:type="dcterms:W3CDTF">2018-02-06T13:26:02Z</dcterms:modified>
</cp:coreProperties>
</file>