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bookViews>
    <workbookView xWindow="2940" yWindow="1840" windowWidth="26180" windowHeight="27580" tabRatio="500"/>
  </bookViews>
  <sheets>
    <sheet name="Feuil1" sheetId="1" r:id="rId1"/>
    <sheet name="Feuil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J10" i="1"/>
  <c r="C52" i="1"/>
  <c r="J52" i="1"/>
  <c r="J53" i="1"/>
  <c r="H53" i="1"/>
  <c r="E53" i="1"/>
  <c r="C53" i="1"/>
  <c r="D9" i="2"/>
  <c r="K9" i="2"/>
  <c r="K14" i="2"/>
  <c r="K19" i="2"/>
  <c r="K24" i="2"/>
  <c r="H24" i="2"/>
  <c r="H19" i="2"/>
  <c r="H14" i="2"/>
  <c r="H9" i="2"/>
  <c r="E9" i="2"/>
  <c r="E14" i="2"/>
  <c r="E19" i="2"/>
  <c r="E24" i="2"/>
  <c r="B24" i="2"/>
  <c r="B19" i="2"/>
  <c r="B14" i="2"/>
  <c r="B9" i="2"/>
  <c r="A9" i="2"/>
  <c r="C36" i="1"/>
  <c r="E36" i="1"/>
  <c r="J22" i="1"/>
  <c r="E23" i="1"/>
  <c r="A23" i="1"/>
  <c r="J12" i="1"/>
  <c r="H12" i="1"/>
  <c r="E14" i="1"/>
  <c r="C14" i="1"/>
</calcChain>
</file>

<file path=xl/sharedStrings.xml><?xml version="1.0" encoding="utf-8"?>
<sst xmlns="http://schemas.openxmlformats.org/spreadsheetml/2006/main" count="180" uniqueCount="132">
  <si>
    <t>Bilan</t>
  </si>
  <si>
    <t>Caisse</t>
  </si>
  <si>
    <t>Poste</t>
  </si>
  <si>
    <t>Banque</t>
  </si>
  <si>
    <t>Débiteurs</t>
  </si>
  <si>
    <t>Stock March.</t>
  </si>
  <si>
    <t>Circulants</t>
  </si>
  <si>
    <t>Immobilisés</t>
  </si>
  <si>
    <t>Machines</t>
  </si>
  <si>
    <t>Véhicules</t>
  </si>
  <si>
    <t>total</t>
  </si>
  <si>
    <t>total actif</t>
  </si>
  <si>
    <t>Fonds étrangers</t>
  </si>
  <si>
    <t>Créanciers</t>
  </si>
  <si>
    <t>Emprunt</t>
  </si>
  <si>
    <t>Dette hypo</t>
  </si>
  <si>
    <t>Fonds propres</t>
  </si>
  <si>
    <t>Immeuble</t>
  </si>
  <si>
    <t>Capital</t>
  </si>
  <si>
    <t>total passif</t>
  </si>
  <si>
    <t>Résultat</t>
  </si>
  <si>
    <t>Charges</t>
  </si>
  <si>
    <t>Produits</t>
  </si>
  <si>
    <t xml:space="preserve">achats m. </t>
  </si>
  <si>
    <t>salaires</t>
  </si>
  <si>
    <t>téléphone</t>
  </si>
  <si>
    <t>électricité</t>
  </si>
  <si>
    <t>intérêts ch.</t>
  </si>
  <si>
    <t>loyers</t>
  </si>
  <si>
    <t>total charges</t>
  </si>
  <si>
    <t xml:space="preserve">total prod. </t>
  </si>
  <si>
    <t>ventes m.</t>
  </si>
  <si>
    <t>intérêts pr.</t>
  </si>
  <si>
    <t>Poste (actif)</t>
  </si>
  <si>
    <t>1) 4500</t>
  </si>
  <si>
    <t>2) 1200</t>
  </si>
  <si>
    <t>3) 2000</t>
  </si>
  <si>
    <t>4) 4200</t>
  </si>
  <si>
    <t>5) rien</t>
  </si>
  <si>
    <t>6) 1000</t>
  </si>
  <si>
    <t>7) 600</t>
  </si>
  <si>
    <t>8) 1900</t>
  </si>
  <si>
    <t>Dette bancaire (passif)</t>
  </si>
  <si>
    <t>1) 30000</t>
  </si>
  <si>
    <t>2) 5000</t>
  </si>
  <si>
    <t>3) 8000</t>
  </si>
  <si>
    <t>4) rien</t>
  </si>
  <si>
    <t>5) 12000</t>
  </si>
  <si>
    <t>6) rien</t>
  </si>
  <si>
    <t>8) 20000</t>
  </si>
  <si>
    <t>7) 1000</t>
  </si>
  <si>
    <t>Téléphone (charge)</t>
  </si>
  <si>
    <t>1) 400</t>
  </si>
  <si>
    <t>2) rien</t>
  </si>
  <si>
    <t>3) rien</t>
  </si>
  <si>
    <t>4) 500</t>
  </si>
  <si>
    <t>5) 900</t>
  </si>
  <si>
    <t>Ventes marchandise (pr)</t>
  </si>
  <si>
    <t>1) 1000</t>
  </si>
  <si>
    <t>2) 1500</t>
  </si>
  <si>
    <t>4) 230</t>
  </si>
  <si>
    <t>6) 2730</t>
  </si>
  <si>
    <t>Dette bancaire</t>
  </si>
  <si>
    <t>IA à récupérer</t>
  </si>
  <si>
    <t>Achats de matériel</t>
  </si>
  <si>
    <t>Déductions accordées</t>
  </si>
  <si>
    <t>SAN 6000</t>
  </si>
  <si>
    <t>SAN 10000</t>
  </si>
  <si>
    <t>SAN 5200</t>
  </si>
  <si>
    <t>SAN 20000</t>
  </si>
  <si>
    <t>SAN 120</t>
  </si>
  <si>
    <t>SAN 15000</t>
  </si>
  <si>
    <t>Déductions obtenues</t>
  </si>
  <si>
    <t>Intérêts charges</t>
  </si>
  <si>
    <t>Intérêts produits</t>
  </si>
  <si>
    <t>Loyers</t>
  </si>
  <si>
    <t>Téléphone</t>
  </si>
  <si>
    <t>Vente de soins</t>
  </si>
  <si>
    <t>Bilan initial</t>
  </si>
  <si>
    <t>Actifs</t>
  </si>
  <si>
    <t>Passifs</t>
  </si>
  <si>
    <t>IA à réupérer</t>
  </si>
  <si>
    <t>Dette banq.</t>
  </si>
  <si>
    <t>1) 5000</t>
  </si>
  <si>
    <t>2) 120</t>
  </si>
  <si>
    <t>3) 200</t>
  </si>
  <si>
    <t>4) 3000</t>
  </si>
  <si>
    <t>5) 1900</t>
  </si>
  <si>
    <t>6) 260</t>
  </si>
  <si>
    <t>6) 140</t>
  </si>
  <si>
    <t>6) 400</t>
  </si>
  <si>
    <t>7) 10000</t>
  </si>
  <si>
    <t>8) 1400</t>
  </si>
  <si>
    <t>9) 5000</t>
  </si>
  <si>
    <t>9) 4500</t>
  </si>
  <si>
    <t>9) 500</t>
  </si>
  <si>
    <t>10) 10000</t>
  </si>
  <si>
    <t>10) 9000</t>
  </si>
  <si>
    <t>10) 1000</t>
  </si>
  <si>
    <t>11) 400</t>
  </si>
  <si>
    <t>12) 4000</t>
  </si>
  <si>
    <t>12) 2000</t>
  </si>
  <si>
    <t>13) 300</t>
  </si>
  <si>
    <t>15) 40</t>
  </si>
  <si>
    <t>SAN 5000</t>
  </si>
  <si>
    <t>14) 5000</t>
  </si>
  <si>
    <t>SAN 40920</t>
  </si>
  <si>
    <t>sf : 1520</t>
  </si>
  <si>
    <t>sf : 28400</t>
  </si>
  <si>
    <t>sf : 50920</t>
  </si>
  <si>
    <t>sf : 15000</t>
  </si>
  <si>
    <t>sf : 0</t>
  </si>
  <si>
    <t>sf : 140</t>
  </si>
  <si>
    <t>sf : 19000</t>
  </si>
  <si>
    <t>sf  :1900</t>
  </si>
  <si>
    <t>sf : 1000</t>
  </si>
  <si>
    <t>sf : 500</t>
  </si>
  <si>
    <t>sf : 400</t>
  </si>
  <si>
    <t>sf : 440</t>
  </si>
  <si>
    <t>sf 1400</t>
  </si>
  <si>
    <t>sf : 300</t>
  </si>
  <si>
    <t>sf : 13000</t>
  </si>
  <si>
    <t>Bilan Final</t>
  </si>
  <si>
    <t>Achat mat.</t>
  </si>
  <si>
    <t>Ded. Acc.</t>
  </si>
  <si>
    <t>Intérêts ch.</t>
  </si>
  <si>
    <t>Vente soins</t>
  </si>
  <si>
    <t>Intérêts prod.</t>
  </si>
  <si>
    <t>Bénéfice</t>
  </si>
  <si>
    <t>Déd. Obt.</t>
  </si>
  <si>
    <t>perte</t>
  </si>
  <si>
    <t>sf : 4'200.-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</si>
</sst>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Helvetica"/>
    </font>
    <font>
      <sz val="10"/>
      <color theme="1"/>
      <name val="Helvetica"/>
    </font>
    <font>
      <b/>
      <sz val="8.5"/>
      <color theme="1"/>
      <name val="Helvetica"/>
    </font>
    <font>
      <sz val="8.5"/>
      <color theme="1"/>
      <name val="Helvetica"/>
    </font>
    <font>
      <b/>
      <sz val="8.5"/>
      <color rgb="FF000000"/>
      <name val="Helvetica"/>
    </font>
    <font>
      <sz val="8.5"/>
      <color rgb="FF000000"/>
      <name val="Helvetica"/>
    </font>
    <font>
      <u/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2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/>
    <xf numFmtId="0" fontId="0" fillId="2" borderId="0" xfId="0" applyFont="1" applyFill="1" applyBorder="1"/>
    <xf numFmtId="0" fontId="1" fillId="2" borderId="4" xfId="0" applyFont="1" applyFill="1" applyBorder="1"/>
    <xf numFmtId="0" fontId="0" fillId="2" borderId="3" xfId="0" applyFill="1" applyBorder="1"/>
    <xf numFmtId="0" fontId="1" fillId="2" borderId="0" xfId="0" applyFont="1" applyFill="1"/>
    <xf numFmtId="0" fontId="0" fillId="2" borderId="0" xfId="0" applyFont="1" applyFill="1"/>
    <xf numFmtId="0" fontId="1" fillId="2" borderId="1" xfId="0" applyFont="1" applyFill="1" applyBorder="1"/>
    <xf numFmtId="0" fontId="1" fillId="2" borderId="5" xfId="0" applyFont="1" applyFill="1" applyBorder="1"/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2" borderId="0" xfId="0" applyFont="1" applyFill="1"/>
    <xf numFmtId="0" fontId="8" fillId="2" borderId="1" xfId="0" applyFont="1" applyFill="1" applyBorder="1"/>
    <xf numFmtId="0" fontId="8" fillId="2" borderId="0" xfId="0" applyFont="1" applyFill="1" applyBorder="1"/>
    <xf numFmtId="0" fontId="9" fillId="2" borderId="4" xfId="0" applyFont="1" applyFill="1" applyBorder="1" applyAlignment="1">
      <alignment horizontal="center"/>
    </xf>
    <xf numFmtId="0" fontId="10" fillId="2" borderId="0" xfId="0" applyFont="1" applyFill="1"/>
    <xf numFmtId="0" fontId="10" fillId="2" borderId="3" xfId="0" applyFont="1" applyFill="1" applyBorder="1"/>
    <xf numFmtId="0" fontId="10" fillId="2" borderId="1" xfId="0" applyFont="1" applyFill="1" applyBorder="1"/>
    <xf numFmtId="0" fontId="9" fillId="2" borderId="1" xfId="0" applyFont="1" applyFill="1" applyBorder="1"/>
    <xf numFmtId="0" fontId="9" fillId="2" borderId="0" xfId="0" applyFont="1" applyFill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11" fillId="3" borderId="4" xfId="0" applyFont="1" applyFill="1" applyBorder="1" applyAlignment="1">
      <alignment horizontal="center"/>
    </xf>
    <xf numFmtId="0" fontId="12" fillId="3" borderId="0" xfId="0" applyFont="1" applyFill="1"/>
    <xf numFmtId="0" fontId="7" fillId="2" borderId="0" xfId="0" applyFont="1" applyFill="1" applyAlignment="1">
      <alignment horizontal="center"/>
    </xf>
    <xf numFmtId="0" fontId="13" fillId="2" borderId="2" xfId="0" applyFont="1" applyFill="1" applyBorder="1"/>
    <xf numFmtId="0" fontId="8" fillId="2" borderId="2" xfId="0" applyFont="1" applyFill="1" applyBorder="1"/>
    <xf numFmtId="0" fontId="13" fillId="2" borderId="3" xfId="0" applyFont="1" applyFill="1" applyBorder="1"/>
    <xf numFmtId="0" fontId="7" fillId="2" borderId="4" xfId="0" applyFont="1" applyFill="1" applyBorder="1"/>
    <xf numFmtId="0" fontId="8" fillId="2" borderId="5" xfId="0" applyFont="1" applyFill="1" applyBorder="1"/>
    <xf numFmtId="0" fontId="8" fillId="2" borderId="4" xfId="0" applyFont="1" applyFill="1" applyBorder="1"/>
    <xf numFmtId="0" fontId="7" fillId="2" borderId="5" xfId="0" applyFont="1" applyFill="1" applyBorder="1"/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workbookViewId="0">
      <selection activeCell="B45" sqref="B45:J53"/>
    </sheetView>
  </sheetViews>
  <sheetFormatPr baseColWidth="10" defaultRowHeight="16" x14ac:dyDescent="0.2"/>
  <cols>
    <col min="1" max="1" width="10.83203125" style="1"/>
    <col min="2" max="5" width="9.33203125" style="1" customWidth="1"/>
    <col min="6" max="6" width="5.5" style="1" customWidth="1"/>
    <col min="7" max="10" width="9.33203125" style="1" customWidth="1"/>
    <col min="11" max="16384" width="10.83203125" style="1"/>
  </cols>
  <sheetData>
    <row r="2" spans="2:10" ht="19" x14ac:dyDescent="0.25">
      <c r="B2" s="18" t="s">
        <v>0</v>
      </c>
      <c r="C2" s="18"/>
      <c r="D2" s="18"/>
      <c r="E2" s="18"/>
      <c r="G2" s="18" t="s">
        <v>20</v>
      </c>
      <c r="H2" s="18"/>
      <c r="I2" s="18"/>
      <c r="J2" s="18"/>
    </row>
    <row r="3" spans="2:10" x14ac:dyDescent="0.2">
      <c r="B3" s="2" t="s">
        <v>6</v>
      </c>
      <c r="C3" s="3"/>
      <c r="D3" s="4" t="s">
        <v>12</v>
      </c>
      <c r="E3" s="3"/>
      <c r="G3" s="2" t="s">
        <v>21</v>
      </c>
      <c r="H3" s="3"/>
      <c r="I3" s="4" t="s">
        <v>22</v>
      </c>
      <c r="J3" s="3"/>
    </row>
    <row r="4" spans="2:10" x14ac:dyDescent="0.2">
      <c r="B4" s="5" t="s">
        <v>1</v>
      </c>
      <c r="C4" s="5">
        <v>6000</v>
      </c>
      <c r="D4" s="6" t="s">
        <v>13</v>
      </c>
      <c r="E4" s="5">
        <v>23000</v>
      </c>
      <c r="G4" s="5" t="s">
        <v>23</v>
      </c>
      <c r="H4" s="5">
        <v>8000</v>
      </c>
      <c r="I4" s="6" t="s">
        <v>31</v>
      </c>
      <c r="J4" s="5">
        <v>24000</v>
      </c>
    </row>
    <row r="5" spans="2:10" x14ac:dyDescent="0.2">
      <c r="B5" s="5" t="s">
        <v>2</v>
      </c>
      <c r="C5" s="5">
        <v>12000</v>
      </c>
      <c r="D5" s="6" t="s">
        <v>14</v>
      </c>
      <c r="E5" s="5">
        <v>40000</v>
      </c>
      <c r="G5" s="5" t="s">
        <v>24</v>
      </c>
      <c r="H5" s="5">
        <v>12000</v>
      </c>
      <c r="I5" s="6" t="s">
        <v>32</v>
      </c>
      <c r="J5" s="5">
        <v>120</v>
      </c>
    </row>
    <row r="6" spans="2:10" x14ac:dyDescent="0.2">
      <c r="B6" s="5" t="s">
        <v>3</v>
      </c>
      <c r="C6" s="5">
        <v>15000</v>
      </c>
      <c r="D6" s="6" t="s">
        <v>15</v>
      </c>
      <c r="E6" s="5">
        <v>200000</v>
      </c>
      <c r="G6" s="5" t="s">
        <v>25</v>
      </c>
      <c r="H6" s="5">
        <v>1200</v>
      </c>
      <c r="I6" s="6"/>
      <c r="J6" s="5"/>
    </row>
    <row r="7" spans="2:10" x14ac:dyDescent="0.2">
      <c r="B7" s="5" t="s">
        <v>4</v>
      </c>
      <c r="C7" s="5">
        <v>108000</v>
      </c>
      <c r="D7" s="6"/>
      <c r="E7" s="5"/>
      <c r="G7" s="5" t="s">
        <v>26</v>
      </c>
      <c r="H7" s="5">
        <v>500</v>
      </c>
      <c r="I7" s="6"/>
      <c r="J7" s="5"/>
    </row>
    <row r="8" spans="2:10" x14ac:dyDescent="0.2">
      <c r="B8" s="5" t="s">
        <v>5</v>
      </c>
      <c r="C8" s="5">
        <v>12000</v>
      </c>
      <c r="D8" s="6"/>
      <c r="E8" s="5"/>
      <c r="G8" s="5" t="s">
        <v>27</v>
      </c>
      <c r="H8" s="5">
        <v>40</v>
      </c>
      <c r="I8" s="6"/>
      <c r="J8" s="5"/>
    </row>
    <row r="9" spans="2:10" x14ac:dyDescent="0.2">
      <c r="B9" s="7" t="s">
        <v>7</v>
      </c>
      <c r="C9" s="5"/>
      <c r="D9" s="10" t="s">
        <v>16</v>
      </c>
      <c r="E9" s="5"/>
      <c r="G9" s="11" t="s">
        <v>28</v>
      </c>
      <c r="H9" s="5">
        <v>4000</v>
      </c>
      <c r="I9" s="10"/>
      <c r="J9" s="5"/>
    </row>
    <row r="10" spans="2:10" x14ac:dyDescent="0.2">
      <c r="B10" s="5" t="s">
        <v>8</v>
      </c>
      <c r="C10" s="5">
        <v>22000</v>
      </c>
      <c r="D10" s="6" t="s">
        <v>18</v>
      </c>
      <c r="E10" s="5">
        <v>257000</v>
      </c>
      <c r="G10" s="12"/>
      <c r="H10" s="12"/>
      <c r="I10" s="17" t="s">
        <v>130</v>
      </c>
      <c r="J10" s="12">
        <f>25740-24120</f>
        <v>1620</v>
      </c>
    </row>
    <row r="11" spans="2:10" x14ac:dyDescent="0.2">
      <c r="B11" s="5" t="s">
        <v>9</v>
      </c>
      <c r="C11" s="5">
        <v>45000</v>
      </c>
      <c r="D11" s="6"/>
      <c r="E11" s="5"/>
      <c r="I11" s="6"/>
    </row>
    <row r="12" spans="2:10" x14ac:dyDescent="0.2">
      <c r="B12" s="8" t="s">
        <v>17</v>
      </c>
      <c r="C12" s="8">
        <v>300000</v>
      </c>
      <c r="D12" s="9"/>
      <c r="E12" s="8"/>
      <c r="G12" s="1" t="s">
        <v>29</v>
      </c>
      <c r="H12" s="1">
        <f>SUM(H4:H10)</f>
        <v>25740</v>
      </c>
      <c r="I12" s="6" t="s">
        <v>30</v>
      </c>
      <c r="J12" s="1">
        <f>SUM(J4:J10)</f>
        <v>25740</v>
      </c>
    </row>
    <row r="13" spans="2:10" x14ac:dyDescent="0.2">
      <c r="D13" s="6"/>
    </row>
    <row r="14" spans="2:10" x14ac:dyDescent="0.2">
      <c r="B14" s="1" t="s">
        <v>11</v>
      </c>
      <c r="C14" s="1">
        <f>SUM(C4:C12)</f>
        <v>520000</v>
      </c>
      <c r="D14" s="6" t="s">
        <v>19</v>
      </c>
      <c r="E14" s="1">
        <f>SUM(E4:E12)</f>
        <v>520000</v>
      </c>
    </row>
    <row r="17" spans="1:11" x14ac:dyDescent="0.2">
      <c r="A17" s="19" t="s">
        <v>33</v>
      </c>
      <c r="B17" s="19"/>
      <c r="D17" s="19" t="s">
        <v>42</v>
      </c>
      <c r="E17" s="19"/>
      <c r="G17" s="19" t="s">
        <v>51</v>
      </c>
      <c r="H17" s="19"/>
      <c r="J17" s="19" t="s">
        <v>57</v>
      </c>
      <c r="K17" s="19"/>
    </row>
    <row r="18" spans="1:11" x14ac:dyDescent="0.2">
      <c r="A18" s="1" t="s">
        <v>34</v>
      </c>
      <c r="B18" s="13" t="s">
        <v>37</v>
      </c>
      <c r="D18" s="1" t="s">
        <v>44</v>
      </c>
      <c r="E18" s="13" t="s">
        <v>43</v>
      </c>
      <c r="G18" s="1" t="s">
        <v>52</v>
      </c>
      <c r="H18" s="13"/>
      <c r="K18" s="13" t="s">
        <v>58</v>
      </c>
    </row>
    <row r="19" spans="1:11" x14ac:dyDescent="0.2">
      <c r="A19" s="1" t="s">
        <v>35</v>
      </c>
      <c r="B19" s="6" t="s">
        <v>38</v>
      </c>
      <c r="D19" s="1" t="s">
        <v>47</v>
      </c>
      <c r="E19" s="6" t="s">
        <v>45</v>
      </c>
      <c r="G19" s="1" t="s">
        <v>53</v>
      </c>
      <c r="H19" s="6"/>
      <c r="K19" s="6" t="s">
        <v>59</v>
      </c>
    </row>
    <row r="20" spans="1:11" x14ac:dyDescent="0.2">
      <c r="A20" s="1" t="s">
        <v>36</v>
      </c>
      <c r="B20" s="6" t="s">
        <v>39</v>
      </c>
      <c r="D20" s="1" t="s">
        <v>48</v>
      </c>
      <c r="E20" s="6" t="s">
        <v>46</v>
      </c>
      <c r="G20" s="1" t="s">
        <v>54</v>
      </c>
      <c r="H20" s="6"/>
      <c r="K20" s="6" t="s">
        <v>60</v>
      </c>
    </row>
    <row r="21" spans="1:11" x14ac:dyDescent="0.2">
      <c r="B21" s="6" t="s">
        <v>40</v>
      </c>
      <c r="D21" s="15" t="s">
        <v>50</v>
      </c>
      <c r="E21" s="6"/>
      <c r="G21" s="15" t="s">
        <v>55</v>
      </c>
      <c r="H21" s="16" t="s">
        <v>56</v>
      </c>
      <c r="J21" s="14" t="s">
        <v>61</v>
      </c>
      <c r="K21" s="16"/>
    </row>
    <row r="22" spans="1:11" x14ac:dyDescent="0.2">
      <c r="B22" s="9" t="s">
        <v>41</v>
      </c>
      <c r="D22" s="14" t="s">
        <v>49</v>
      </c>
      <c r="E22" s="9"/>
      <c r="G22" s="3">
        <v>900</v>
      </c>
      <c r="H22" s="3">
        <v>900</v>
      </c>
      <c r="J22" s="3">
        <f>1000+1500+230</f>
        <v>2730</v>
      </c>
      <c r="K22" s="3">
        <v>2730</v>
      </c>
    </row>
    <row r="23" spans="1:11" x14ac:dyDescent="0.2">
      <c r="A23" s="3">
        <f>4500+1200+2000</f>
        <v>7700</v>
      </c>
      <c r="B23" s="3">
        <v>7700</v>
      </c>
      <c r="D23" s="3">
        <v>38000</v>
      </c>
      <c r="E23" s="3">
        <f>30000+8000</f>
        <v>38000</v>
      </c>
    </row>
    <row r="27" spans="1:11" ht="19" x14ac:dyDescent="0.25">
      <c r="B27" s="18" t="s">
        <v>78</v>
      </c>
      <c r="C27" s="18"/>
      <c r="D27" s="18"/>
      <c r="E27" s="18"/>
      <c r="G27" s="18" t="s">
        <v>78</v>
      </c>
      <c r="H27" s="18"/>
      <c r="I27" s="18"/>
      <c r="J27" s="18"/>
    </row>
    <row r="28" spans="1:11" x14ac:dyDescent="0.2">
      <c r="B28" s="2" t="s">
        <v>79</v>
      </c>
      <c r="C28" s="3"/>
      <c r="D28" s="4" t="s">
        <v>80</v>
      </c>
      <c r="E28" s="3"/>
      <c r="G28" s="2" t="s">
        <v>79</v>
      </c>
      <c r="H28" s="3"/>
      <c r="I28" s="4" t="s">
        <v>80</v>
      </c>
      <c r="J28" s="3"/>
    </row>
    <row r="29" spans="1:11" x14ac:dyDescent="0.2">
      <c r="B29" s="5" t="s">
        <v>1</v>
      </c>
      <c r="C29" s="5">
        <v>10000</v>
      </c>
      <c r="D29" s="6" t="s">
        <v>13</v>
      </c>
      <c r="E29" s="5">
        <v>5200</v>
      </c>
      <c r="G29" s="5"/>
      <c r="H29" s="5"/>
      <c r="I29" s="6"/>
      <c r="J29" s="5"/>
    </row>
    <row r="30" spans="1:11" x14ac:dyDescent="0.2">
      <c r="B30" s="5" t="s">
        <v>3</v>
      </c>
      <c r="C30" s="5">
        <v>6000</v>
      </c>
      <c r="D30" s="6" t="s">
        <v>82</v>
      </c>
      <c r="E30" s="5">
        <v>5000</v>
      </c>
      <c r="G30" s="5"/>
      <c r="H30" s="5"/>
      <c r="I30" s="6"/>
      <c r="J30" s="5"/>
    </row>
    <row r="31" spans="1:11" x14ac:dyDescent="0.2">
      <c r="B31" s="5" t="s">
        <v>4</v>
      </c>
      <c r="C31" s="5">
        <v>20000</v>
      </c>
      <c r="D31" s="6"/>
      <c r="E31" s="5"/>
      <c r="G31" s="5"/>
      <c r="H31" s="5"/>
      <c r="I31" s="6"/>
      <c r="J31" s="5"/>
    </row>
    <row r="32" spans="1:11" x14ac:dyDescent="0.2">
      <c r="B32" s="5" t="s">
        <v>81</v>
      </c>
      <c r="C32" s="5">
        <v>120</v>
      </c>
      <c r="D32" s="6"/>
      <c r="E32" s="5"/>
      <c r="G32" s="5"/>
      <c r="H32" s="5"/>
      <c r="I32" s="6"/>
      <c r="J32" s="5"/>
    </row>
    <row r="33" spans="2:10" x14ac:dyDescent="0.2">
      <c r="B33" s="5" t="s">
        <v>8</v>
      </c>
      <c r="C33" s="5">
        <v>15000</v>
      </c>
      <c r="D33" s="6" t="s">
        <v>18</v>
      </c>
      <c r="E33" s="5">
        <v>40920</v>
      </c>
      <c r="G33" s="5"/>
      <c r="H33" s="5"/>
      <c r="I33" s="6"/>
      <c r="J33" s="5"/>
    </row>
    <row r="34" spans="2:10" x14ac:dyDescent="0.2">
      <c r="B34" s="8"/>
      <c r="C34" s="8"/>
      <c r="D34" s="9"/>
      <c r="E34" s="8"/>
      <c r="G34" s="8"/>
      <c r="H34" s="8"/>
      <c r="I34" s="9"/>
      <c r="J34" s="8"/>
    </row>
    <row r="35" spans="2:10" x14ac:dyDescent="0.2">
      <c r="D35" s="6"/>
      <c r="I35" s="6"/>
    </row>
    <row r="36" spans="2:10" x14ac:dyDescent="0.2">
      <c r="B36" s="1" t="s">
        <v>11</v>
      </c>
      <c r="C36" s="1">
        <f>SUM(C29:C34)</f>
        <v>51120</v>
      </c>
      <c r="D36" s="6" t="s">
        <v>19</v>
      </c>
      <c r="E36" s="1">
        <f>SUM(E29:E34)</f>
        <v>51120</v>
      </c>
      <c r="I36" s="6"/>
    </row>
    <row r="45" spans="2:10" x14ac:dyDescent="0.2">
      <c r="B45" s="35" t="s">
        <v>20</v>
      </c>
      <c r="C45" s="35"/>
      <c r="D45" s="35"/>
      <c r="E45" s="35"/>
      <c r="F45" s="20"/>
      <c r="G45" s="35" t="s">
        <v>122</v>
      </c>
      <c r="H45" s="35"/>
      <c r="I45" s="35"/>
      <c r="J45" s="35"/>
    </row>
    <row r="46" spans="2:10" x14ac:dyDescent="0.2">
      <c r="B46" s="36" t="s">
        <v>21</v>
      </c>
      <c r="C46" s="37"/>
      <c r="D46" s="38" t="s">
        <v>22</v>
      </c>
      <c r="E46" s="37"/>
      <c r="F46" s="20"/>
      <c r="G46" s="36" t="s">
        <v>79</v>
      </c>
      <c r="H46" s="37"/>
      <c r="I46" s="38" t="s">
        <v>80</v>
      </c>
      <c r="J46" s="37"/>
    </row>
    <row r="47" spans="2:10" x14ac:dyDescent="0.2">
      <c r="B47" s="22" t="s">
        <v>123</v>
      </c>
      <c r="C47" s="22">
        <v>1900</v>
      </c>
      <c r="D47" s="21" t="s">
        <v>126</v>
      </c>
      <c r="E47" s="22">
        <v>13000</v>
      </c>
      <c r="F47" s="20"/>
      <c r="G47" s="22" t="s">
        <v>1</v>
      </c>
      <c r="H47" s="22">
        <v>28400</v>
      </c>
      <c r="I47" s="21" t="s">
        <v>13</v>
      </c>
      <c r="J47" s="22">
        <v>4200</v>
      </c>
    </row>
    <row r="48" spans="2:10" x14ac:dyDescent="0.2">
      <c r="B48" s="22" t="s">
        <v>124</v>
      </c>
      <c r="C48" s="22">
        <v>1000</v>
      </c>
      <c r="D48" s="21" t="s">
        <v>129</v>
      </c>
      <c r="E48" s="22">
        <v>500</v>
      </c>
      <c r="F48" s="20"/>
      <c r="G48" s="22" t="s">
        <v>3</v>
      </c>
      <c r="H48" s="22">
        <v>1520</v>
      </c>
      <c r="I48" s="21" t="s">
        <v>82</v>
      </c>
      <c r="J48" s="22">
        <v>0</v>
      </c>
    </row>
    <row r="49" spans="2:10" x14ac:dyDescent="0.2">
      <c r="B49" s="22" t="s">
        <v>125</v>
      </c>
      <c r="C49" s="22">
        <v>400</v>
      </c>
      <c r="D49" s="21" t="s">
        <v>127</v>
      </c>
      <c r="E49" s="22">
        <v>440</v>
      </c>
      <c r="F49" s="20"/>
      <c r="G49" s="22" t="s">
        <v>4</v>
      </c>
      <c r="H49" s="22">
        <v>15000</v>
      </c>
      <c r="I49" s="21"/>
      <c r="J49" s="22"/>
    </row>
    <row r="50" spans="2:10" x14ac:dyDescent="0.2">
      <c r="B50" s="22" t="s">
        <v>75</v>
      </c>
      <c r="C50" s="22">
        <v>1400</v>
      </c>
      <c r="D50" s="21"/>
      <c r="E50" s="22"/>
      <c r="F50" s="20"/>
      <c r="G50" s="22" t="s">
        <v>81</v>
      </c>
      <c r="H50" s="22">
        <v>140</v>
      </c>
      <c r="I50" s="21"/>
      <c r="J50" s="22"/>
    </row>
    <row r="51" spans="2:10" x14ac:dyDescent="0.2">
      <c r="B51" s="22" t="s">
        <v>76</v>
      </c>
      <c r="C51" s="22">
        <v>300</v>
      </c>
      <c r="D51" s="21"/>
      <c r="E51" s="22"/>
      <c r="F51" s="20"/>
      <c r="G51" s="22" t="s">
        <v>8</v>
      </c>
      <c r="H51" s="22">
        <v>19000</v>
      </c>
      <c r="I51" s="21" t="s">
        <v>18</v>
      </c>
      <c r="J51" s="22">
        <v>50920</v>
      </c>
    </row>
    <row r="52" spans="2:10" x14ac:dyDescent="0.2">
      <c r="B52" s="39" t="s">
        <v>128</v>
      </c>
      <c r="C52" s="39">
        <f>13940-5000</f>
        <v>8940</v>
      </c>
      <c r="D52" s="40"/>
      <c r="E52" s="41"/>
      <c r="F52" s="20"/>
      <c r="G52" s="41"/>
      <c r="H52" s="41"/>
      <c r="I52" s="42" t="s">
        <v>128</v>
      </c>
      <c r="J52" s="39">
        <f>C52</f>
        <v>8940</v>
      </c>
    </row>
    <row r="53" spans="2:10" x14ac:dyDescent="0.2">
      <c r="B53" s="20" t="s">
        <v>10</v>
      </c>
      <c r="C53" s="20">
        <f>SUM(C47:C52)</f>
        <v>13940</v>
      </c>
      <c r="D53" s="21" t="s">
        <v>10</v>
      </c>
      <c r="E53" s="20">
        <f>SUM(E47:E52)</f>
        <v>13940</v>
      </c>
      <c r="F53" s="20"/>
      <c r="G53" s="20" t="s">
        <v>11</v>
      </c>
      <c r="H53" s="20">
        <f>SUM(H47:H52)</f>
        <v>64060</v>
      </c>
      <c r="I53" s="21" t="s">
        <v>19</v>
      </c>
      <c r="J53" s="20">
        <f>SUM(J47:J52)</f>
        <v>64060</v>
      </c>
    </row>
  </sheetData>
  <mergeCells count="10">
    <mergeCell ref="G45:J45"/>
    <mergeCell ref="B45:E45"/>
    <mergeCell ref="B27:E27"/>
    <mergeCell ref="G27:J27"/>
    <mergeCell ref="B2:E2"/>
    <mergeCell ref="G2:J2"/>
    <mergeCell ref="A17:B17"/>
    <mergeCell ref="D17:E17"/>
    <mergeCell ref="G17:H17"/>
    <mergeCell ref="J17:K17"/>
  </mergeCells>
  <phoneticPr fontId="6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A7" zoomScale="140" zoomScaleNormal="140" zoomScalePageLayoutView="140" workbookViewId="0">
      <selection activeCell="K24" sqref="A2:K24"/>
    </sheetView>
  </sheetViews>
  <sheetFormatPr baseColWidth="10" defaultRowHeight="12" x14ac:dyDescent="0.15"/>
  <cols>
    <col min="1" max="1" width="8.5" style="24" bestFit="1" customWidth="1"/>
    <col min="2" max="2" width="7.6640625" style="24" bestFit="1" customWidth="1"/>
    <col min="3" max="3" width="2.5" style="24" customWidth="1"/>
    <col min="4" max="4" width="8.5" style="24" bestFit="1" customWidth="1"/>
    <col min="5" max="5" width="7.6640625" style="24" bestFit="1" customWidth="1"/>
    <col min="6" max="6" width="2.5" style="24" customWidth="1"/>
    <col min="7" max="7" width="7.6640625" style="24" bestFit="1" customWidth="1"/>
    <col min="8" max="8" width="8.5" style="24" bestFit="1" customWidth="1"/>
    <col min="9" max="9" width="2.5" style="24" customWidth="1"/>
    <col min="10" max="10" width="8.5" style="24" bestFit="1" customWidth="1"/>
    <col min="11" max="11" width="7.83203125" style="24" bestFit="1" customWidth="1"/>
    <col min="12" max="12" width="3.83203125" style="24" customWidth="1"/>
    <col min="13" max="16384" width="10.83203125" style="24"/>
  </cols>
  <sheetData>
    <row r="2" spans="1:11" s="24" customFormat="1" x14ac:dyDescent="0.15">
      <c r="A2" s="23" t="s">
        <v>3</v>
      </c>
      <c r="B2" s="23"/>
      <c r="D2" s="23" t="s">
        <v>1</v>
      </c>
      <c r="E2" s="23"/>
      <c r="G2" s="23" t="s">
        <v>18</v>
      </c>
      <c r="H2" s="23"/>
      <c r="J2" s="23" t="s">
        <v>13</v>
      </c>
      <c r="K2" s="23"/>
    </row>
    <row r="3" spans="1:11" s="24" customFormat="1" x14ac:dyDescent="0.15">
      <c r="A3" s="24" t="s">
        <v>66</v>
      </c>
      <c r="B3" s="25" t="s">
        <v>94</v>
      </c>
      <c r="D3" s="24" t="s">
        <v>67</v>
      </c>
      <c r="E3" s="25" t="s">
        <v>85</v>
      </c>
      <c r="H3" s="25" t="s">
        <v>106</v>
      </c>
      <c r="J3" s="24" t="s">
        <v>85</v>
      </c>
      <c r="K3" s="25" t="s">
        <v>68</v>
      </c>
    </row>
    <row r="4" spans="1:11" s="24" customFormat="1" x14ac:dyDescent="0.15">
      <c r="A4" s="24" t="s">
        <v>83</v>
      </c>
      <c r="B4" s="26" t="s">
        <v>99</v>
      </c>
      <c r="D4" s="24" t="s">
        <v>86</v>
      </c>
      <c r="E4" s="26" t="s">
        <v>92</v>
      </c>
      <c r="H4" s="26" t="s">
        <v>91</v>
      </c>
      <c r="J4" s="24" t="s">
        <v>93</v>
      </c>
      <c r="K4" s="26" t="s">
        <v>87</v>
      </c>
    </row>
    <row r="5" spans="1:11" s="24" customFormat="1" x14ac:dyDescent="0.15">
      <c r="A5" s="24" t="s">
        <v>84</v>
      </c>
      <c r="B5" s="26" t="s">
        <v>105</v>
      </c>
      <c r="D5" s="24" t="s">
        <v>97</v>
      </c>
      <c r="E5" s="26" t="s">
        <v>101</v>
      </c>
      <c r="H5" s="26"/>
      <c r="K5" s="26" t="s">
        <v>101</v>
      </c>
    </row>
    <row r="6" spans="1:11" s="24" customFormat="1" x14ac:dyDescent="0.15">
      <c r="A6" s="24" t="s">
        <v>88</v>
      </c>
      <c r="B6" s="26"/>
      <c r="D6" s="24" t="s">
        <v>91</v>
      </c>
      <c r="E6" s="26"/>
      <c r="H6" s="26"/>
      <c r="K6" s="26" t="s">
        <v>102</v>
      </c>
    </row>
    <row r="7" spans="1:11" s="24" customFormat="1" x14ac:dyDescent="0.15">
      <c r="A7" s="24" t="s">
        <v>103</v>
      </c>
      <c r="B7" s="26"/>
      <c r="E7" s="26"/>
      <c r="H7" s="26"/>
      <c r="K7" s="26"/>
    </row>
    <row r="8" spans="1:11" s="24" customFormat="1" x14ac:dyDescent="0.15">
      <c r="B8" s="27" t="s">
        <v>107</v>
      </c>
      <c r="E8" s="27" t="s">
        <v>108</v>
      </c>
      <c r="G8" s="28" t="s">
        <v>109</v>
      </c>
      <c r="H8" s="26"/>
      <c r="J8" s="28" t="s">
        <v>131</v>
      </c>
      <c r="K8" s="26"/>
    </row>
    <row r="9" spans="1:11" s="24" customFormat="1" ht="13" thickBot="1" x14ac:dyDescent="0.2">
      <c r="A9" s="29">
        <f>6000+5000+120+260+40</f>
        <v>11420</v>
      </c>
      <c r="B9" s="30">
        <f>A9</f>
        <v>11420</v>
      </c>
      <c r="D9" s="29">
        <f>10000+3000+9000+10000</f>
        <v>32000</v>
      </c>
      <c r="E9" s="30">
        <f>D9</f>
        <v>32000</v>
      </c>
      <c r="G9" s="29">
        <v>50920</v>
      </c>
      <c r="H9" s="30">
        <f>G9</f>
        <v>50920</v>
      </c>
      <c r="J9" s="29">
        <f>5200+2000+300+1900</f>
        <v>9400</v>
      </c>
      <c r="K9" s="30">
        <f>J9</f>
        <v>9400</v>
      </c>
    </row>
    <row r="10" spans="1:11" s="24" customFormat="1" ht="13" thickTop="1" x14ac:dyDescent="0.15"/>
    <row r="11" spans="1:11" s="24" customFormat="1" x14ac:dyDescent="0.15">
      <c r="A11" s="23" t="s">
        <v>4</v>
      </c>
      <c r="B11" s="23"/>
      <c r="D11" s="23" t="s">
        <v>62</v>
      </c>
      <c r="E11" s="23"/>
      <c r="G11" s="23" t="s">
        <v>63</v>
      </c>
      <c r="H11" s="23"/>
      <c r="J11" s="23" t="s">
        <v>8</v>
      </c>
      <c r="K11" s="23"/>
    </row>
    <row r="12" spans="1:11" s="24" customFormat="1" x14ac:dyDescent="0.15">
      <c r="A12" s="24" t="s">
        <v>69</v>
      </c>
      <c r="B12" s="25" t="s">
        <v>83</v>
      </c>
      <c r="D12" s="24" t="s">
        <v>105</v>
      </c>
      <c r="E12" s="25" t="s">
        <v>104</v>
      </c>
      <c r="G12" s="24" t="s">
        <v>70</v>
      </c>
      <c r="H12" s="25" t="s">
        <v>84</v>
      </c>
      <c r="J12" s="24" t="s">
        <v>71</v>
      </c>
      <c r="K12" s="25"/>
    </row>
    <row r="13" spans="1:11" s="24" customFormat="1" x14ac:dyDescent="0.15">
      <c r="B13" s="27" t="s">
        <v>110</v>
      </c>
      <c r="D13" s="28" t="s">
        <v>111</v>
      </c>
      <c r="E13" s="26"/>
      <c r="G13" s="24" t="s">
        <v>89</v>
      </c>
      <c r="H13" s="27" t="s">
        <v>112</v>
      </c>
      <c r="J13" s="24" t="s">
        <v>100</v>
      </c>
      <c r="K13" s="27" t="s">
        <v>113</v>
      </c>
    </row>
    <row r="14" spans="1:11" s="24" customFormat="1" ht="13" thickBot="1" x14ac:dyDescent="0.2">
      <c r="A14" s="29">
        <v>20000</v>
      </c>
      <c r="B14" s="30">
        <f>A14</f>
        <v>20000</v>
      </c>
      <c r="D14" s="29">
        <v>5000</v>
      </c>
      <c r="E14" s="30">
        <f>D14</f>
        <v>5000</v>
      </c>
      <c r="G14" s="29">
        <v>260</v>
      </c>
      <c r="H14" s="30">
        <f>G14</f>
        <v>260</v>
      </c>
      <c r="J14" s="29">
        <v>19000</v>
      </c>
      <c r="K14" s="30">
        <f>J14</f>
        <v>19000</v>
      </c>
    </row>
    <row r="15" spans="1:11" s="24" customFormat="1" ht="13" thickTop="1" x14ac:dyDescent="0.15"/>
    <row r="16" spans="1:11" s="24" customFormat="1" x14ac:dyDescent="0.15">
      <c r="A16" s="23" t="s">
        <v>64</v>
      </c>
      <c r="B16" s="23"/>
      <c r="D16" s="23" t="s">
        <v>65</v>
      </c>
      <c r="E16" s="23"/>
      <c r="G16" s="23" t="s">
        <v>72</v>
      </c>
      <c r="H16" s="23"/>
      <c r="J16" s="23" t="s">
        <v>73</v>
      </c>
      <c r="K16" s="23"/>
    </row>
    <row r="17" spans="1:11" s="24" customFormat="1" x14ac:dyDescent="0.15">
      <c r="A17" s="24" t="s">
        <v>87</v>
      </c>
      <c r="B17" s="25"/>
      <c r="D17" s="24" t="s">
        <v>98</v>
      </c>
      <c r="E17" s="25"/>
      <c r="H17" s="25" t="s">
        <v>95</v>
      </c>
      <c r="J17" s="24" t="s">
        <v>99</v>
      </c>
      <c r="K17" s="25"/>
    </row>
    <row r="18" spans="1:11" s="24" customFormat="1" x14ac:dyDescent="0.15">
      <c r="A18" s="31"/>
      <c r="B18" s="27" t="s">
        <v>114</v>
      </c>
      <c r="D18" s="31"/>
      <c r="E18" s="27" t="s">
        <v>115</v>
      </c>
      <c r="G18" s="32" t="s">
        <v>116</v>
      </c>
      <c r="H18" s="26"/>
      <c r="J18" s="31"/>
      <c r="K18" s="27" t="s">
        <v>117</v>
      </c>
    </row>
    <row r="19" spans="1:11" s="24" customFormat="1" ht="13" thickBot="1" x14ac:dyDescent="0.2">
      <c r="A19" s="29">
        <v>1900</v>
      </c>
      <c r="B19" s="30">
        <f>A19</f>
        <v>1900</v>
      </c>
      <c r="D19" s="29">
        <v>1000</v>
      </c>
      <c r="E19" s="30">
        <f>D19</f>
        <v>1000</v>
      </c>
      <c r="G19" s="29">
        <v>500</v>
      </c>
      <c r="H19" s="30">
        <f>G19</f>
        <v>500</v>
      </c>
      <c r="J19" s="29">
        <v>400</v>
      </c>
      <c r="K19" s="30">
        <f>J19</f>
        <v>400</v>
      </c>
    </row>
    <row r="20" spans="1:11" s="24" customFormat="1" ht="13" thickTop="1" x14ac:dyDescent="0.15"/>
    <row r="21" spans="1:11" s="24" customFormat="1" x14ac:dyDescent="0.15">
      <c r="A21" s="33" t="s">
        <v>74</v>
      </c>
      <c r="B21" s="33"/>
      <c r="C21" s="34"/>
      <c r="D21" s="33" t="s">
        <v>75</v>
      </c>
      <c r="E21" s="33"/>
      <c r="F21" s="34"/>
      <c r="G21" s="33" t="s">
        <v>76</v>
      </c>
      <c r="H21" s="33"/>
      <c r="I21" s="34"/>
      <c r="J21" s="33" t="s">
        <v>77</v>
      </c>
      <c r="K21" s="33"/>
    </row>
    <row r="22" spans="1:11" s="24" customFormat="1" x14ac:dyDescent="0.15">
      <c r="B22" s="25" t="s">
        <v>90</v>
      </c>
      <c r="D22" s="24" t="s">
        <v>92</v>
      </c>
      <c r="E22" s="25"/>
      <c r="G22" s="24" t="s">
        <v>102</v>
      </c>
      <c r="H22" s="25"/>
      <c r="K22" s="25" t="s">
        <v>86</v>
      </c>
    </row>
    <row r="23" spans="1:11" s="24" customFormat="1" x14ac:dyDescent="0.15">
      <c r="A23" s="32" t="s">
        <v>118</v>
      </c>
      <c r="B23" s="26" t="s">
        <v>103</v>
      </c>
      <c r="D23" s="31"/>
      <c r="E23" s="27" t="s">
        <v>119</v>
      </c>
      <c r="G23" s="31"/>
      <c r="H23" s="27" t="s">
        <v>120</v>
      </c>
      <c r="J23" s="32" t="s">
        <v>121</v>
      </c>
      <c r="K23" s="26" t="s">
        <v>96</v>
      </c>
    </row>
    <row r="24" spans="1:11" s="24" customFormat="1" ht="13" thickBot="1" x14ac:dyDescent="0.2">
      <c r="A24" s="29">
        <v>440</v>
      </c>
      <c r="B24" s="30">
        <f>A24</f>
        <v>440</v>
      </c>
      <c r="D24" s="29">
        <v>1400</v>
      </c>
      <c r="E24" s="30">
        <f>D24</f>
        <v>1400</v>
      </c>
      <c r="G24" s="29">
        <v>300</v>
      </c>
      <c r="H24" s="30">
        <f>G24</f>
        <v>300</v>
      </c>
      <c r="J24" s="29">
        <v>13000</v>
      </c>
      <c r="K24" s="30">
        <f>J24</f>
        <v>13000</v>
      </c>
    </row>
    <row r="25" spans="1:11" s="24" customFormat="1" ht="13" thickTop="1" x14ac:dyDescent="0.15"/>
  </sheetData>
  <mergeCells count="16">
    <mergeCell ref="A2:B2"/>
    <mergeCell ref="D2:E2"/>
    <mergeCell ref="G2:H2"/>
    <mergeCell ref="J2:K2"/>
    <mergeCell ref="A11:B11"/>
    <mergeCell ref="D11:E11"/>
    <mergeCell ref="G11:H11"/>
    <mergeCell ref="J11:K11"/>
    <mergeCell ref="A16:B16"/>
    <mergeCell ref="D16:E16"/>
    <mergeCell ref="G16:H16"/>
    <mergeCell ref="J16:K16"/>
    <mergeCell ref="A21:B21"/>
    <mergeCell ref="J21:K21"/>
    <mergeCell ref="G21:H21"/>
    <mergeCell ref="D21:E21"/>
  </mergeCells>
  <phoneticPr fontId="6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2017-06-23T07:25:28Z</cp:lastPrinted>
  <dcterms:created xsi:type="dcterms:W3CDTF">2017-06-23T05:10:19Z</dcterms:created>
  <dcterms:modified xsi:type="dcterms:W3CDTF">2017-06-23T19:48:04Z</dcterms:modified>
</cp:coreProperties>
</file>