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240" yWindow="240" windowWidth="25280" windowHeight="15360" tabRatio="500"/>
  </bookViews>
  <sheets>
    <sheet name="Cas1" sheetId="1" r:id="rId1"/>
    <sheet name="Cas 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2" l="1"/>
  <c r="F38" i="2"/>
  <c r="G43" i="1"/>
  <c r="F43" i="1"/>
  <c r="G40" i="1"/>
  <c r="F40" i="1"/>
  <c r="A29" i="2"/>
  <c r="A28" i="2"/>
  <c r="F4" i="2"/>
  <c r="F6" i="2"/>
  <c r="D8" i="2"/>
  <c r="F8" i="2"/>
  <c r="F9" i="2"/>
  <c r="F10" i="2"/>
  <c r="F14" i="2"/>
  <c r="B22" i="2"/>
  <c r="B12" i="2"/>
  <c r="B23" i="2"/>
  <c r="D22" i="2"/>
  <c r="B26" i="2"/>
  <c r="B16" i="2"/>
  <c r="B17" i="2"/>
  <c r="D16" i="2"/>
  <c r="B25" i="2"/>
  <c r="E25" i="2"/>
  <c r="D25" i="2"/>
  <c r="F20" i="2"/>
  <c r="B20" i="2"/>
  <c r="B19" i="2"/>
  <c r="D19" i="2"/>
  <c r="F19" i="2"/>
  <c r="F17" i="2"/>
  <c r="F13" i="2"/>
  <c r="F12" i="2"/>
  <c r="D12" i="2"/>
  <c r="F4" i="1"/>
  <c r="F6" i="1"/>
  <c r="D8" i="1"/>
  <c r="F8" i="1"/>
  <c r="F9" i="1"/>
  <c r="F10" i="1"/>
  <c r="F14" i="1"/>
  <c r="B22" i="1"/>
  <c r="B12" i="1"/>
  <c r="B23" i="1"/>
  <c r="D22" i="1"/>
  <c r="F20" i="1"/>
  <c r="F17" i="1"/>
  <c r="B16" i="1"/>
  <c r="B17" i="1"/>
  <c r="D16" i="1"/>
  <c r="B25" i="1"/>
  <c r="B26" i="1"/>
  <c r="D25" i="1"/>
  <c r="B19" i="1"/>
  <c r="B20" i="1"/>
  <c r="D19" i="1"/>
  <c r="F19" i="1"/>
  <c r="A28" i="1"/>
  <c r="A29" i="1"/>
  <c r="E25" i="1"/>
  <c r="F13" i="1"/>
  <c r="F12" i="1"/>
  <c r="D12" i="1"/>
</calcChain>
</file>

<file path=xl/sharedStrings.xml><?xml version="1.0" encoding="utf-8"?>
<sst xmlns="http://schemas.openxmlformats.org/spreadsheetml/2006/main" count="128" uniqueCount="55">
  <si>
    <t>avant augmentation</t>
  </si>
  <si>
    <t>augmentation</t>
  </si>
  <si>
    <t>après augmentation</t>
  </si>
  <si>
    <t>nombre</t>
  </si>
  <si>
    <t>nominal</t>
  </si>
  <si>
    <t>total</t>
  </si>
  <si>
    <t>réserves</t>
  </si>
  <si>
    <t>prime</t>
  </si>
  <si>
    <t>%</t>
  </si>
  <si>
    <t>CHF</t>
  </si>
  <si>
    <t>valeur avant augmentation</t>
  </si>
  <si>
    <t>=</t>
  </si>
  <si>
    <t>valeur après augmentation</t>
  </si>
  <si>
    <t>DPS</t>
  </si>
  <si>
    <t>valeur avant</t>
  </si>
  <si>
    <t>valeur après</t>
  </si>
  <si>
    <t>Calcul du DPS</t>
  </si>
  <si>
    <t>Ratio d'échange</t>
  </si>
  <si>
    <t>anciennes actions</t>
  </si>
  <si>
    <t>nouvelles actions</t>
  </si>
  <si>
    <t>valeur de l'augmentation</t>
  </si>
  <si>
    <t>+</t>
  </si>
  <si>
    <t>-</t>
  </si>
  <si>
    <t>valeur finale</t>
  </si>
  <si>
    <t>Calcul du DPS / Cas 2</t>
  </si>
  <si>
    <t>Calcul du DPS / Cas 1</t>
  </si>
  <si>
    <t>3 nouvelles actions pour 1 ancienne</t>
  </si>
  <si>
    <t>2 anciennes pour 3 nouvelles</t>
  </si>
  <si>
    <t>Actionnaires</t>
  </si>
  <si>
    <t>Capital action</t>
  </si>
  <si>
    <t>Prime à l'émission</t>
  </si>
  <si>
    <t>Banque</t>
  </si>
  <si>
    <t>Frais de fondation</t>
  </si>
  <si>
    <t>2) journalisation</t>
  </si>
  <si>
    <t>3) Vente chez Tango</t>
  </si>
  <si>
    <t>12 actions=12 dpsx7.5</t>
  </si>
  <si>
    <t>Produits de plac. fin</t>
  </si>
  <si>
    <t>4) achat chez Charlie</t>
  </si>
  <si>
    <t>12 dps = 36 nouvelles</t>
  </si>
  <si>
    <t>Titres</t>
  </si>
  <si>
    <t>Bnque</t>
  </si>
  <si>
    <t>36x17.5</t>
  </si>
  <si>
    <t>Compte apport</t>
  </si>
  <si>
    <t>Capital social</t>
  </si>
  <si>
    <t>Créanciers</t>
  </si>
  <si>
    <t>Rés. Gen. Is. Capital</t>
  </si>
  <si>
    <t>3) infomations</t>
  </si>
  <si>
    <t>4) Josette</t>
  </si>
  <si>
    <t>avant : 1 part sur 10 = 10%</t>
  </si>
  <si>
    <t>après : 1 part + 3 parts = 4 parts sur 15 parts = 26.67%</t>
  </si>
  <si>
    <t>5) Curtis</t>
  </si>
  <si>
    <t>après : 1 part sur 15 = 6.67%</t>
  </si>
  <si>
    <t>mais il a gagné 1 DPS a CHF 300.-</t>
  </si>
  <si>
    <t>mais elle a dû acheter trois nouvelles parts à 4'500.- et 1 dps a 300.-</t>
  </si>
  <si>
    <t>DDPS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</si>
</sst>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6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"/>
      <name val="Calibri"/>
      <scheme val="minor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/>
    <xf numFmtId="9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4" fontId="0" fillId="2" borderId="0" xfId="0" applyNumberFormat="1" applyFill="1"/>
    <xf numFmtId="4" fontId="0" fillId="0" borderId="0" xfId="0" applyNumberFormat="1"/>
    <xf numFmtId="4" fontId="0" fillId="2" borderId="1" xfId="0" applyNumberFormat="1" applyFill="1" applyBorder="1" applyAlignment="1">
      <alignment horizontal="center"/>
    </xf>
    <xf numFmtId="4" fontId="1" fillId="0" borderId="0" xfId="0" applyNumberFormat="1" applyFont="1"/>
    <xf numFmtId="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7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Alignment="1">
      <alignment horizontal="left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75" zoomScaleNormal="75" zoomScalePageLayoutView="75" workbookViewId="0">
      <selection activeCell="H10" sqref="H10"/>
    </sheetView>
  </sheetViews>
  <sheetFormatPr baseColWidth="10" defaultRowHeight="15" x14ac:dyDescent="0"/>
  <cols>
    <col min="3" max="3" width="8.1640625" customWidth="1"/>
    <col min="7" max="7" width="14.83203125" customWidth="1"/>
  </cols>
  <sheetData>
    <row r="1" spans="1:7">
      <c r="A1" s="16" t="s">
        <v>25</v>
      </c>
      <c r="B1" s="16"/>
      <c r="C1" s="16"/>
      <c r="D1" s="16"/>
      <c r="E1" s="16"/>
      <c r="F1" s="16"/>
      <c r="G1" t="s">
        <v>54</v>
      </c>
    </row>
    <row r="2" spans="1:7">
      <c r="A2" s="16"/>
      <c r="B2" s="16"/>
      <c r="C2" s="16"/>
      <c r="D2" s="16"/>
      <c r="E2" s="16"/>
      <c r="F2" s="16"/>
    </row>
    <row r="3" spans="1:7">
      <c r="A3" s="2" t="s">
        <v>0</v>
      </c>
      <c r="F3" s="10"/>
    </row>
    <row r="4" spans="1:7">
      <c r="A4" t="s">
        <v>3</v>
      </c>
      <c r="B4" s="1">
        <v>1200</v>
      </c>
      <c r="C4" t="s">
        <v>4</v>
      </c>
      <c r="D4" s="7">
        <v>3</v>
      </c>
      <c r="F4" s="8">
        <f>B4*D4</f>
        <v>3600</v>
      </c>
    </row>
    <row r="5" spans="1:7">
      <c r="A5" t="s">
        <v>6</v>
      </c>
      <c r="F5" s="7">
        <v>17400</v>
      </c>
    </row>
    <row r="6" spans="1:7">
      <c r="E6" t="s">
        <v>5</v>
      </c>
      <c r="F6" s="10">
        <f>SUM(F4:F5)</f>
        <v>21000</v>
      </c>
    </row>
    <row r="7" spans="1:7">
      <c r="A7" s="2" t="s">
        <v>1</v>
      </c>
      <c r="F7" s="8"/>
    </row>
    <row r="8" spans="1:7">
      <c r="A8" t="s">
        <v>3</v>
      </c>
      <c r="B8" s="1">
        <v>3600</v>
      </c>
      <c r="C8" t="s">
        <v>4</v>
      </c>
      <c r="D8" s="8">
        <f>D4</f>
        <v>3</v>
      </c>
      <c r="F8" s="8">
        <f>B8*D8</f>
        <v>10800</v>
      </c>
    </row>
    <row r="9" spans="1:7">
      <c r="A9" t="s">
        <v>7</v>
      </c>
      <c r="B9" s="4">
        <v>0.39</v>
      </c>
      <c r="C9" s="9"/>
      <c r="F9" s="8">
        <f>IF(ISNUMBER(B9),B9*F8,IF(ISNUMBER(C9),B8*C9,""))</f>
        <v>4212</v>
      </c>
    </row>
    <row r="10" spans="1:7">
      <c r="B10" s="5" t="s">
        <v>8</v>
      </c>
      <c r="C10" s="5" t="s">
        <v>9</v>
      </c>
      <c r="E10" t="s">
        <v>5</v>
      </c>
      <c r="F10" s="10">
        <f>F8+F9</f>
        <v>15012</v>
      </c>
    </row>
    <row r="11" spans="1:7">
      <c r="A11" s="2" t="s">
        <v>2</v>
      </c>
      <c r="F11" s="8"/>
    </row>
    <row r="12" spans="1:7">
      <c r="A12" t="s">
        <v>3</v>
      </c>
      <c r="B12">
        <f>B4+B8</f>
        <v>4800</v>
      </c>
      <c r="C12" t="s">
        <v>4</v>
      </c>
      <c r="D12" s="8">
        <f>D8</f>
        <v>3</v>
      </c>
      <c r="F12" s="8">
        <f>F4+F8</f>
        <v>14400</v>
      </c>
    </row>
    <row r="13" spans="1:7">
      <c r="A13" t="s">
        <v>6</v>
      </c>
      <c r="F13" s="8">
        <f>F5+F9</f>
        <v>21612</v>
      </c>
    </row>
    <row r="14" spans="1:7">
      <c r="E14" t="s">
        <v>5</v>
      </c>
      <c r="F14" s="10">
        <f>F6+F10</f>
        <v>36012</v>
      </c>
    </row>
    <row r="15" spans="1:7">
      <c r="A15" s="2" t="s">
        <v>10</v>
      </c>
    </row>
    <row r="16" spans="1:7">
      <c r="B16" s="8">
        <f>F6</f>
        <v>21000</v>
      </c>
      <c r="C16" s="17" t="s">
        <v>11</v>
      </c>
      <c r="D16" s="18">
        <f>B16/B17</f>
        <v>17.5</v>
      </c>
      <c r="E16" s="13" t="s">
        <v>22</v>
      </c>
      <c r="F16" s="12">
        <v>1</v>
      </c>
      <c r="G16" s="3" t="s">
        <v>13</v>
      </c>
    </row>
    <row r="17" spans="1:7">
      <c r="B17" s="6">
        <f>B4</f>
        <v>1200</v>
      </c>
      <c r="C17" s="17"/>
      <c r="D17" s="18"/>
      <c r="E17" s="13" t="s">
        <v>11</v>
      </c>
      <c r="F17" s="14">
        <f>F20</f>
        <v>7.5025000000000004</v>
      </c>
      <c r="G17" s="3" t="s">
        <v>23</v>
      </c>
    </row>
    <row r="18" spans="1:7">
      <c r="A18" s="2" t="s">
        <v>20</v>
      </c>
    </row>
    <row r="19" spans="1:7">
      <c r="B19" s="8">
        <f>F10</f>
        <v>15012</v>
      </c>
      <c r="C19" s="17" t="s">
        <v>11</v>
      </c>
      <c r="D19" s="18">
        <f>B19/B20</f>
        <v>4.17</v>
      </c>
      <c r="E19" s="13" t="s">
        <v>21</v>
      </c>
      <c r="F19" s="12">
        <f>(D22-D19)/D25</f>
        <v>0.33333333333333343</v>
      </c>
      <c r="G19" s="3" t="s">
        <v>13</v>
      </c>
    </row>
    <row r="20" spans="1:7">
      <c r="B20" s="11">
        <f>B8</f>
        <v>3600</v>
      </c>
      <c r="C20" s="17"/>
      <c r="D20" s="18"/>
      <c r="E20" s="13" t="s">
        <v>11</v>
      </c>
      <c r="F20" s="14">
        <f>D22</f>
        <v>7.5025000000000004</v>
      </c>
      <c r="G20" s="3" t="s">
        <v>23</v>
      </c>
    </row>
    <row r="21" spans="1:7">
      <c r="A21" s="2" t="s">
        <v>12</v>
      </c>
    </row>
    <row r="22" spans="1:7">
      <c r="B22" s="8">
        <f>F14</f>
        <v>36012</v>
      </c>
      <c r="C22" s="17" t="s">
        <v>11</v>
      </c>
      <c r="D22" s="18">
        <f>B22/B23</f>
        <v>7.5025000000000004</v>
      </c>
    </row>
    <row r="23" spans="1:7">
      <c r="B23" s="6">
        <f>B12</f>
        <v>4800</v>
      </c>
      <c r="C23" s="17"/>
      <c r="D23" s="18"/>
    </row>
    <row r="24" spans="1:7">
      <c r="A24" s="2" t="s">
        <v>16</v>
      </c>
    </row>
    <row r="25" spans="1:7">
      <c r="A25" t="s">
        <v>14</v>
      </c>
      <c r="B25" s="8">
        <f>D16</f>
        <v>17.5</v>
      </c>
      <c r="C25" s="17" t="s">
        <v>11</v>
      </c>
      <c r="D25" s="18">
        <f>B25-B26</f>
        <v>9.9974999999999987</v>
      </c>
      <c r="E25" s="15" t="str">
        <f>IF(B25&gt;B26,"perte","")</f>
        <v>perte</v>
      </c>
    </row>
    <row r="26" spans="1:7">
      <c r="A26" t="s">
        <v>15</v>
      </c>
      <c r="B26" s="8">
        <f>D22</f>
        <v>7.5025000000000004</v>
      </c>
      <c r="C26" s="17"/>
      <c r="D26" s="18"/>
      <c r="E26" s="15"/>
    </row>
    <row r="27" spans="1:7">
      <c r="A27" s="2" t="s">
        <v>17</v>
      </c>
    </row>
    <row r="28" spans="1:7">
      <c r="A28">
        <f>B4</f>
        <v>1200</v>
      </c>
      <c r="B28" t="s">
        <v>18</v>
      </c>
      <c r="D28" t="s">
        <v>26</v>
      </c>
    </row>
    <row r="29" spans="1:7">
      <c r="A29">
        <f>B8</f>
        <v>3600</v>
      </c>
      <c r="B29" t="s">
        <v>19</v>
      </c>
    </row>
    <row r="31" spans="1:7">
      <c r="A31" s="19" t="s">
        <v>33</v>
      </c>
      <c r="F31" s="3"/>
    </row>
    <row r="32" spans="1:7">
      <c r="A32" s="21" t="s">
        <v>28</v>
      </c>
      <c r="B32" s="21"/>
      <c r="C32" s="21" t="s">
        <v>22</v>
      </c>
      <c r="D32" s="21"/>
      <c r="E32" s="22"/>
      <c r="F32" s="22">
        <v>15012</v>
      </c>
      <c r="G32" s="22"/>
    </row>
    <row r="33" spans="1:7">
      <c r="A33" s="21" t="s">
        <v>22</v>
      </c>
      <c r="B33" s="21"/>
      <c r="C33" s="21" t="s">
        <v>29</v>
      </c>
      <c r="D33" s="21"/>
      <c r="E33" s="22"/>
      <c r="F33" s="22"/>
      <c r="G33" s="22">
        <v>10800</v>
      </c>
    </row>
    <row r="34" spans="1:7">
      <c r="A34" s="21" t="s">
        <v>22</v>
      </c>
      <c r="B34" s="21"/>
      <c r="C34" s="21" t="s">
        <v>30</v>
      </c>
      <c r="D34" s="21"/>
      <c r="E34" s="22"/>
      <c r="F34" s="22"/>
      <c r="G34" s="22">
        <v>4212</v>
      </c>
    </row>
    <row r="35" spans="1:7">
      <c r="A35" s="21" t="s">
        <v>31</v>
      </c>
      <c r="B35" s="21"/>
      <c r="C35" s="21" t="s">
        <v>28</v>
      </c>
      <c r="D35" s="21"/>
      <c r="E35" s="22"/>
      <c r="F35" s="22">
        <v>15012</v>
      </c>
      <c r="G35" s="22">
        <v>15012</v>
      </c>
    </row>
    <row r="36" spans="1:7">
      <c r="A36" s="21" t="s">
        <v>32</v>
      </c>
      <c r="B36" s="21"/>
      <c r="C36" s="21" t="s">
        <v>31</v>
      </c>
      <c r="D36" s="21"/>
      <c r="E36" s="22"/>
      <c r="F36" s="22">
        <v>5000</v>
      </c>
      <c r="G36" s="22">
        <v>5000</v>
      </c>
    </row>
    <row r="37" spans="1:7">
      <c r="A37" s="21" t="s">
        <v>30</v>
      </c>
      <c r="B37" s="21"/>
      <c r="C37" s="21" t="s">
        <v>32</v>
      </c>
      <c r="D37" s="21"/>
      <c r="E37" s="22"/>
      <c r="F37" s="22">
        <v>4212</v>
      </c>
      <c r="G37" s="22">
        <v>4212</v>
      </c>
    </row>
    <row r="38" spans="1:7">
      <c r="A38" s="20"/>
      <c r="B38" s="20"/>
      <c r="C38" s="20"/>
      <c r="D38" s="20"/>
    </row>
    <row r="39" spans="1:7">
      <c r="A39" s="23" t="s">
        <v>34</v>
      </c>
      <c r="B39" s="23"/>
      <c r="C39" s="20" t="s">
        <v>35</v>
      </c>
      <c r="D39" s="20"/>
    </row>
    <row r="40" spans="1:7">
      <c r="A40" s="21" t="s">
        <v>31</v>
      </c>
      <c r="B40" s="21"/>
      <c r="C40" s="21" t="s">
        <v>36</v>
      </c>
      <c r="D40" s="21"/>
      <c r="E40" s="22"/>
      <c r="F40" s="22">
        <f>12*7.5</f>
        <v>90</v>
      </c>
      <c r="G40" s="22">
        <f>12*7.5</f>
        <v>90</v>
      </c>
    </row>
    <row r="41" spans="1:7">
      <c r="A41" s="20"/>
      <c r="B41" s="20"/>
      <c r="C41" s="20"/>
      <c r="D41" s="20"/>
    </row>
    <row r="42" spans="1:7">
      <c r="A42" s="23" t="s">
        <v>37</v>
      </c>
      <c r="B42" s="23"/>
      <c r="C42" s="20" t="s">
        <v>38</v>
      </c>
      <c r="D42" s="20"/>
    </row>
    <row r="43" spans="1:7">
      <c r="A43" s="21" t="s">
        <v>39</v>
      </c>
      <c r="B43" s="21"/>
      <c r="C43" s="21" t="s">
        <v>40</v>
      </c>
      <c r="D43" s="21"/>
      <c r="E43" s="22" t="s">
        <v>41</v>
      </c>
      <c r="F43" s="22">
        <f>36*17.5</f>
        <v>630</v>
      </c>
      <c r="G43" s="22">
        <f>36*17.5</f>
        <v>630</v>
      </c>
    </row>
  </sheetData>
  <mergeCells count="34">
    <mergeCell ref="A42:B42"/>
    <mergeCell ref="A43:B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E25:E26"/>
    <mergeCell ref="A1:F2"/>
    <mergeCell ref="C19:C20"/>
    <mergeCell ref="D19:D20"/>
    <mergeCell ref="C16:C17"/>
    <mergeCell ref="D16:D17"/>
    <mergeCell ref="C22:C23"/>
    <mergeCell ref="D22:D23"/>
    <mergeCell ref="C25:C26"/>
    <mergeCell ref="D25:D26"/>
  </mergeCells>
  <phoneticPr fontId="6" type="noConversion"/>
  <pageMargins left="0.75000000000000011" right="0.75000000000000011" top="1" bottom="1" header="0.5" footer="0.5"/>
  <pageSetup paperSize="9" orientation="portrait" horizontalDpi="4294967292" verticalDpi="4294967292"/>
  <headerFooter>
    <oddHeader>&amp;R&amp;"Calibri,Normal"&amp;K000000DPSA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G1" sqref="G1"/>
    </sheetView>
  </sheetViews>
  <sheetFormatPr baseColWidth="10" defaultRowHeight="15" x14ac:dyDescent="0"/>
  <cols>
    <col min="3" max="3" width="8.1640625" customWidth="1"/>
    <col min="7" max="7" width="14.83203125" customWidth="1"/>
  </cols>
  <sheetData>
    <row r="1" spans="1:7">
      <c r="A1" s="16" t="s">
        <v>24</v>
      </c>
      <c r="B1" s="16"/>
      <c r="C1" s="16"/>
      <c r="D1" s="16"/>
      <c r="E1" s="16"/>
      <c r="F1" s="16"/>
      <c r="G1" t="s">
        <v>54</v>
      </c>
    </row>
    <row r="2" spans="1:7">
      <c r="A2" s="16"/>
      <c r="B2" s="16"/>
      <c r="C2" s="16"/>
      <c r="D2" s="16"/>
      <c r="E2" s="16"/>
      <c r="F2" s="16"/>
    </row>
    <row r="3" spans="1:7">
      <c r="A3" s="2" t="s">
        <v>0</v>
      </c>
      <c r="F3" s="10"/>
    </row>
    <row r="4" spans="1:7">
      <c r="A4" t="s">
        <v>3</v>
      </c>
      <c r="B4" s="1">
        <v>10</v>
      </c>
      <c r="C4" t="s">
        <v>4</v>
      </c>
      <c r="D4" s="7">
        <v>2000</v>
      </c>
      <c r="F4" s="8">
        <f>B4*D4</f>
        <v>20000</v>
      </c>
    </row>
    <row r="5" spans="1:7">
      <c r="A5" t="s">
        <v>6</v>
      </c>
      <c r="F5" s="7">
        <v>30000</v>
      </c>
    </row>
    <row r="6" spans="1:7">
      <c r="E6" t="s">
        <v>5</v>
      </c>
      <c r="F6" s="10">
        <f>SUM(F4:F5)</f>
        <v>50000</v>
      </c>
    </row>
    <row r="7" spans="1:7">
      <c r="A7" s="2" t="s">
        <v>1</v>
      </c>
      <c r="F7" s="8"/>
    </row>
    <row r="8" spans="1:7">
      <c r="A8" t="s">
        <v>3</v>
      </c>
      <c r="B8" s="1">
        <v>15</v>
      </c>
      <c r="C8" t="s">
        <v>4</v>
      </c>
      <c r="D8" s="8">
        <f>D4</f>
        <v>2000</v>
      </c>
      <c r="F8" s="8">
        <f>B8*D8</f>
        <v>30000</v>
      </c>
    </row>
    <row r="9" spans="1:7">
      <c r="A9" t="s">
        <v>7</v>
      </c>
      <c r="B9" s="4"/>
      <c r="C9" s="9">
        <v>2500</v>
      </c>
      <c r="F9" s="8">
        <f>IF(ISNUMBER(B9),B9*F8,IF(ISNUMBER(C9),B8*C9,""))</f>
        <v>37500</v>
      </c>
    </row>
    <row r="10" spans="1:7">
      <c r="B10" s="5" t="s">
        <v>8</v>
      </c>
      <c r="C10" s="5" t="s">
        <v>9</v>
      </c>
      <c r="E10" t="s">
        <v>5</v>
      </c>
      <c r="F10" s="10">
        <f>F8+F9</f>
        <v>67500</v>
      </c>
    </row>
    <row r="11" spans="1:7">
      <c r="A11" s="2" t="s">
        <v>2</v>
      </c>
      <c r="F11" s="8"/>
    </row>
    <row r="12" spans="1:7">
      <c r="A12" t="s">
        <v>3</v>
      </c>
      <c r="B12">
        <f>B4+B8</f>
        <v>25</v>
      </c>
      <c r="C12" t="s">
        <v>4</v>
      </c>
      <c r="D12" s="8">
        <f>D8</f>
        <v>2000</v>
      </c>
      <c r="F12" s="8">
        <f>F4+F8</f>
        <v>50000</v>
      </c>
    </row>
    <row r="13" spans="1:7">
      <c r="A13" t="s">
        <v>6</v>
      </c>
      <c r="F13" s="8">
        <f>F5+F9</f>
        <v>67500</v>
      </c>
    </row>
    <row r="14" spans="1:7">
      <c r="E14" t="s">
        <v>5</v>
      </c>
      <c r="F14" s="10">
        <f>F6+F10</f>
        <v>117500</v>
      </c>
    </row>
    <row r="15" spans="1:7">
      <c r="A15" s="2" t="s">
        <v>10</v>
      </c>
    </row>
    <row r="16" spans="1:7">
      <c r="B16" s="8">
        <f>F6</f>
        <v>50000</v>
      </c>
      <c r="C16" s="17" t="s">
        <v>11</v>
      </c>
      <c r="D16" s="18">
        <f>B16/B17</f>
        <v>5000</v>
      </c>
      <c r="E16" s="13" t="s">
        <v>22</v>
      </c>
      <c r="F16" s="12">
        <v>1</v>
      </c>
      <c r="G16" s="3" t="s">
        <v>13</v>
      </c>
    </row>
    <row r="17" spans="1:7">
      <c r="B17" s="6">
        <f>B4</f>
        <v>10</v>
      </c>
      <c r="C17" s="17"/>
      <c r="D17" s="18"/>
      <c r="E17" s="13" t="s">
        <v>11</v>
      </c>
      <c r="F17" s="14">
        <f>F20</f>
        <v>4700</v>
      </c>
      <c r="G17" s="3" t="s">
        <v>23</v>
      </c>
    </row>
    <row r="18" spans="1:7">
      <c r="A18" s="2" t="s">
        <v>20</v>
      </c>
    </row>
    <row r="19" spans="1:7">
      <c r="B19" s="8">
        <f>F10</f>
        <v>67500</v>
      </c>
      <c r="C19" s="17" t="s">
        <v>11</v>
      </c>
      <c r="D19" s="18">
        <f>B19/B20</f>
        <v>4500</v>
      </c>
      <c r="E19" s="13" t="s">
        <v>21</v>
      </c>
      <c r="F19" s="12">
        <f>(D22-D19)/D25</f>
        <v>0.66666666666666663</v>
      </c>
      <c r="G19" s="3" t="s">
        <v>13</v>
      </c>
    </row>
    <row r="20" spans="1:7">
      <c r="B20" s="11">
        <f>B8</f>
        <v>15</v>
      </c>
      <c r="C20" s="17"/>
      <c r="D20" s="18"/>
      <c r="E20" s="13" t="s">
        <v>11</v>
      </c>
      <c r="F20" s="14">
        <f>D22</f>
        <v>4700</v>
      </c>
      <c r="G20" s="3" t="s">
        <v>23</v>
      </c>
    </row>
    <row r="21" spans="1:7">
      <c r="A21" s="2" t="s">
        <v>12</v>
      </c>
    </row>
    <row r="22" spans="1:7">
      <c r="B22" s="8">
        <f>F14</f>
        <v>117500</v>
      </c>
      <c r="C22" s="17" t="s">
        <v>11</v>
      </c>
      <c r="D22" s="18">
        <f>B22/B23</f>
        <v>4700</v>
      </c>
    </row>
    <row r="23" spans="1:7">
      <c r="B23" s="6">
        <f>B12</f>
        <v>25</v>
      </c>
      <c r="C23" s="17"/>
      <c r="D23" s="18"/>
    </row>
    <row r="24" spans="1:7">
      <c r="A24" s="2" t="s">
        <v>16</v>
      </c>
    </row>
    <row r="25" spans="1:7">
      <c r="A25" t="s">
        <v>14</v>
      </c>
      <c r="B25" s="8">
        <f>D16</f>
        <v>5000</v>
      </c>
      <c r="C25" s="17" t="s">
        <v>11</v>
      </c>
      <c r="D25" s="18">
        <f>B25-B26</f>
        <v>300</v>
      </c>
      <c r="E25" s="15" t="str">
        <f>IF(B25&gt;B26,"perte","")</f>
        <v>perte</v>
      </c>
    </row>
    <row r="26" spans="1:7">
      <c r="A26" t="s">
        <v>15</v>
      </c>
      <c r="B26" s="8">
        <f>D22</f>
        <v>4700</v>
      </c>
      <c r="C26" s="17"/>
      <c r="D26" s="18"/>
      <c r="E26" s="15"/>
    </row>
    <row r="27" spans="1:7">
      <c r="A27" s="2" t="s">
        <v>17</v>
      </c>
    </row>
    <row r="28" spans="1:7">
      <c r="A28">
        <f>B4</f>
        <v>10</v>
      </c>
      <c r="B28" t="s">
        <v>18</v>
      </c>
      <c r="D28" t="s">
        <v>27</v>
      </c>
    </row>
    <row r="29" spans="1:7">
      <c r="A29">
        <f>B8</f>
        <v>15</v>
      </c>
      <c r="B29" t="s">
        <v>19</v>
      </c>
    </row>
    <row r="31" spans="1:7">
      <c r="A31" s="2" t="s">
        <v>33</v>
      </c>
      <c r="F31" s="3"/>
    </row>
    <row r="32" spans="1:7">
      <c r="A32" s="21" t="s">
        <v>42</v>
      </c>
      <c r="B32" s="21"/>
      <c r="C32" s="21" t="s">
        <v>22</v>
      </c>
      <c r="D32" s="21"/>
      <c r="E32" s="22"/>
      <c r="F32" s="22">
        <v>67500</v>
      </c>
      <c r="G32" s="22"/>
    </row>
    <row r="33" spans="1:7">
      <c r="A33" s="21" t="s">
        <v>22</v>
      </c>
      <c r="B33" s="21"/>
      <c r="C33" s="21" t="s">
        <v>43</v>
      </c>
      <c r="D33" s="21"/>
      <c r="E33" s="22"/>
      <c r="F33" s="22"/>
      <c r="G33" s="22">
        <v>30000</v>
      </c>
    </row>
    <row r="34" spans="1:7">
      <c r="A34" s="21" t="s">
        <v>22</v>
      </c>
      <c r="B34" s="21"/>
      <c r="C34" s="21" t="s">
        <v>30</v>
      </c>
      <c r="D34" s="21"/>
      <c r="E34" s="22"/>
      <c r="F34" s="22"/>
      <c r="G34" s="22">
        <v>37500</v>
      </c>
    </row>
    <row r="35" spans="1:7">
      <c r="A35" s="21" t="s">
        <v>31</v>
      </c>
      <c r="B35" s="21"/>
      <c r="C35" s="21" t="s">
        <v>42</v>
      </c>
      <c r="D35" s="21"/>
      <c r="E35" s="22"/>
      <c r="F35" s="22">
        <v>67500</v>
      </c>
      <c r="G35" s="22">
        <v>67500</v>
      </c>
    </row>
    <row r="36" spans="1:7">
      <c r="A36" s="21" t="s">
        <v>32</v>
      </c>
      <c r="B36" s="21"/>
      <c r="C36" s="21" t="s">
        <v>44</v>
      </c>
      <c r="D36" s="21"/>
      <c r="E36" s="22"/>
      <c r="F36" s="22">
        <v>4000</v>
      </c>
      <c r="G36" s="22">
        <v>4000</v>
      </c>
    </row>
    <row r="37" spans="1:7">
      <c r="A37" s="21" t="s">
        <v>30</v>
      </c>
      <c r="B37" s="21"/>
      <c r="C37" s="21" t="s">
        <v>32</v>
      </c>
      <c r="D37" s="21"/>
      <c r="E37" s="22"/>
      <c r="F37" s="22">
        <v>4000</v>
      </c>
      <c r="G37" s="22">
        <v>4000</v>
      </c>
    </row>
    <row r="38" spans="1:7">
      <c r="A38" s="21" t="s">
        <v>30</v>
      </c>
      <c r="B38" s="21"/>
      <c r="C38" s="21" t="s">
        <v>45</v>
      </c>
      <c r="D38" s="21"/>
      <c r="E38" s="22"/>
      <c r="F38" s="22">
        <f>37500-4000</f>
        <v>33500</v>
      </c>
      <c r="G38" s="22">
        <f>37500-4000</f>
        <v>33500</v>
      </c>
    </row>
    <row r="39" spans="1:7">
      <c r="A39" s="25" t="s">
        <v>46</v>
      </c>
      <c r="B39" s="25"/>
      <c r="C39" s="20"/>
      <c r="D39" s="20"/>
    </row>
    <row r="40" spans="1:7">
      <c r="A40" s="2" t="s">
        <v>47</v>
      </c>
    </row>
    <row r="41" spans="1:7">
      <c r="A41" t="s">
        <v>48</v>
      </c>
      <c r="D41" t="s">
        <v>49</v>
      </c>
    </row>
    <row r="42" spans="1:7">
      <c r="A42" s="24" t="s">
        <v>53</v>
      </c>
    </row>
    <row r="44" spans="1:7">
      <c r="A44" s="2" t="s">
        <v>50</v>
      </c>
    </row>
    <row r="45" spans="1:7">
      <c r="A45" t="s">
        <v>48</v>
      </c>
      <c r="D45" t="s">
        <v>51</v>
      </c>
    </row>
    <row r="46" spans="1:7">
      <c r="A46" s="24" t="s">
        <v>52</v>
      </c>
    </row>
  </sheetData>
  <mergeCells count="26">
    <mergeCell ref="A39:B39"/>
    <mergeCell ref="C39:D39"/>
    <mergeCell ref="A35:B35"/>
    <mergeCell ref="C35:D35"/>
    <mergeCell ref="A36:B36"/>
    <mergeCell ref="C36:D36"/>
    <mergeCell ref="A38:B38"/>
    <mergeCell ref="C38:D38"/>
    <mergeCell ref="A37:B37"/>
    <mergeCell ref="C37:D37"/>
    <mergeCell ref="A32:B32"/>
    <mergeCell ref="C32:D32"/>
    <mergeCell ref="A33:B33"/>
    <mergeCell ref="C33:D33"/>
    <mergeCell ref="A34:B34"/>
    <mergeCell ref="C34:D34"/>
    <mergeCell ref="C25:C26"/>
    <mergeCell ref="D25:D26"/>
    <mergeCell ref="E25:E26"/>
    <mergeCell ref="A1:F2"/>
    <mergeCell ref="C16:C17"/>
    <mergeCell ref="D16:D17"/>
    <mergeCell ref="C19:C20"/>
    <mergeCell ref="D19:D20"/>
    <mergeCell ref="C22:C23"/>
    <mergeCell ref="D22:D23"/>
  </mergeCells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Cas1</vt:lpstr>
      <vt:lpstr>Cas 2</vt:lpstr>
    </vt:vector>
  </TitlesOfParts>
  <Company>Haute École spécialisée de Suisse occidentale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Bravo</dc:creator>
  <cp:lastModifiedBy>Yannick Bravo</cp:lastModifiedBy>
  <cp:lastPrinted>2016-04-20T14:33:45Z</cp:lastPrinted>
  <dcterms:created xsi:type="dcterms:W3CDTF">2015-03-15T11:34:45Z</dcterms:created>
  <dcterms:modified xsi:type="dcterms:W3CDTF">2016-04-20T14:34:44Z</dcterms:modified>
</cp:coreProperties>
</file>